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7" activeTab="2"/>
  </bookViews>
  <sheets>
    <sheet name="Előlap" sheetId="1" r:id="rId1"/>
    <sheet name="Eszközök" sheetId="2" r:id="rId2"/>
    <sheet name="Források" sheetId="3" r:id="rId3"/>
    <sheet name="Eredménykimutatás" sheetId="4" r:id="rId4"/>
  </sheets>
  <definedNames>
    <definedName name="_xlnm.Print_Area" localSheetId="0">'Előlap'!$B$1:$S$38</definedName>
    <definedName name="_xlnm.Print_Area" localSheetId="1">'Eszközök'!$A$1:$S$35</definedName>
    <definedName name="_xlnm.Print_Area" localSheetId="2">'Források'!$B$1:$S$37</definedName>
  </definedNames>
  <calcPr fullCalcOnLoad="1"/>
</workbook>
</file>

<file path=xl/sharedStrings.xml><?xml version="1.0" encoding="utf-8"?>
<sst xmlns="http://schemas.openxmlformats.org/spreadsheetml/2006/main" count="150" uniqueCount="111">
  <si>
    <t>A vállalkozás megnevezése :</t>
  </si>
  <si>
    <t>MAGYAR PARALIMPIAI BIZOTTSÁG</t>
  </si>
  <si>
    <t>A vállalkozás címe, telefonszáma:</t>
  </si>
  <si>
    <t>1146 Budapest, Istvánmezei út 1-3</t>
  </si>
  <si>
    <t>Beszámololó forduló napja:</t>
  </si>
  <si>
    <t xml:space="preserve">Kelt.: Budapest, </t>
  </si>
  <si>
    <t>Sor-
szám</t>
  </si>
  <si>
    <t>A tétel megnevezése</t>
  </si>
  <si>
    <t>Előző év</t>
  </si>
  <si>
    <t>Előző év(ek) módosításai</t>
  </si>
  <si>
    <t>Tárgyév</t>
  </si>
  <si>
    <t>a</t>
  </si>
  <si>
    <t>b</t>
  </si>
  <si>
    <t>c</t>
  </si>
  <si>
    <t>d</t>
  </si>
  <si>
    <t>e</t>
  </si>
  <si>
    <t>1.</t>
  </si>
  <si>
    <t>A. Befektetett eszközök (2-4.sorok)</t>
  </si>
  <si>
    <t>2.</t>
  </si>
  <si>
    <t>I.</t>
  </si>
  <si>
    <t>Immateriális javak</t>
  </si>
  <si>
    <t>3.</t>
  </si>
  <si>
    <t>II.</t>
  </si>
  <si>
    <t>Tárgyi eszközök</t>
  </si>
  <si>
    <t>4.</t>
  </si>
  <si>
    <t>III.</t>
  </si>
  <si>
    <t>Befektetett pénzügyi eszközök</t>
  </si>
  <si>
    <t>5.</t>
  </si>
  <si>
    <t>B. Forgóeszközök (6-9.sorok)</t>
  </si>
  <si>
    <t>6.</t>
  </si>
  <si>
    <t>Készletek</t>
  </si>
  <si>
    <t>7.</t>
  </si>
  <si>
    <t>Követelések</t>
  </si>
  <si>
    <t>8.</t>
  </si>
  <si>
    <t>Értékpapírok</t>
  </si>
  <si>
    <t>9.</t>
  </si>
  <si>
    <t>IV.</t>
  </si>
  <si>
    <t>Pénzeszközök</t>
  </si>
  <si>
    <t>C.</t>
  </si>
  <si>
    <t>Aktív időbeli elhatárolás</t>
  </si>
  <si>
    <t>10.</t>
  </si>
  <si>
    <t>Eszközök (aktívák) összesen (1.+5.sor)</t>
  </si>
  <si>
    <t>Források (passzínák)</t>
  </si>
  <si>
    <t>11.</t>
  </si>
  <si>
    <t>C. Saját tőke (12.-16.sorok)</t>
  </si>
  <si>
    <t>12.</t>
  </si>
  <si>
    <t>Induló tőke/Jegyzett tőke</t>
  </si>
  <si>
    <t>13.</t>
  </si>
  <si>
    <t>Tőkeváltozás/eredmény</t>
  </si>
  <si>
    <t>14.</t>
  </si>
  <si>
    <t>Lekötött tartalék</t>
  </si>
  <si>
    <t>Értékelési tartalék</t>
  </si>
  <si>
    <t>15.</t>
  </si>
  <si>
    <t>V.</t>
  </si>
  <si>
    <t>Tárgyévi eredmény alaptevékenységből</t>
  </si>
  <si>
    <t>16.</t>
  </si>
  <si>
    <t>VI.</t>
  </si>
  <si>
    <t>Tárgyévi eredmény  vállalkozási tevékenységből</t>
  </si>
  <si>
    <t>18.</t>
  </si>
  <si>
    <t>E. Céltartalékok</t>
  </si>
  <si>
    <t>19.</t>
  </si>
  <si>
    <t>F. Kötelezettségek (20.-21.sorok)</t>
  </si>
  <si>
    <t>I</t>
  </si>
  <si>
    <t>Hátrasorolt kötelezettségek</t>
  </si>
  <si>
    <t>20.</t>
  </si>
  <si>
    <t>Hosszú lejáretú kötelezettségek</t>
  </si>
  <si>
    <t>21.</t>
  </si>
  <si>
    <t>Rövid lejáratú kötelezettségek</t>
  </si>
  <si>
    <t>G</t>
  </si>
  <si>
    <t>Passzív időbeli elhatárolás</t>
  </si>
  <si>
    <t>22.</t>
  </si>
  <si>
    <t>Források (passzívák) összesen:
(11.+17.+18.+19.sor)</t>
  </si>
  <si>
    <t>Statisztikai számjel</t>
  </si>
  <si>
    <t>Az egyszerűsített éves beszámoló eredmény-kimutatása</t>
  </si>
  <si>
    <t>adatok eFt-ban</t>
  </si>
  <si>
    <t>Előző évek módosításai</t>
  </si>
  <si>
    <t>Alap-
tevékenység</t>
  </si>
  <si>
    <t>Vállalkozási
tevékenység</t>
  </si>
  <si>
    <t>Ősszesen</t>
  </si>
  <si>
    <t>Értékesítés nettó árbevétele</t>
  </si>
  <si>
    <t>Aktivált saját teljesítmények értéke</t>
  </si>
  <si>
    <t>Egyéb bevételek</t>
  </si>
  <si>
    <t>Ebből: tagdíj, alapítótól kapott befizetés</t>
  </si>
  <si>
    <t>Ebből támogatások</t>
  </si>
  <si>
    <t>4</t>
  </si>
  <si>
    <t>Pénzügyi műveletek bevételei</t>
  </si>
  <si>
    <t>5</t>
  </si>
  <si>
    <t>Rendkívüli bevételek</t>
  </si>
  <si>
    <t>Ebből alapítótól kapott befizetés</t>
  </si>
  <si>
    <t>A</t>
  </si>
  <si>
    <t>Összes bevétel (1+2+3+4+5)</t>
  </si>
  <si>
    <t>Ebből közhasznú tevékenység bevétele</t>
  </si>
  <si>
    <t>Anyagjellegű ráfordítások</t>
  </si>
  <si>
    <t>Személyi jellegű egyéb kifizetések</t>
  </si>
  <si>
    <t>Ebből vezető tisztségviselők juttatásai</t>
  </si>
  <si>
    <t>Értékcsökkenési leírás</t>
  </si>
  <si>
    <t>Egyéb ráfordítás</t>
  </si>
  <si>
    <t>Pénzügyi műveletek ráfordításai</t>
  </si>
  <si>
    <t>Rendkívüli ráfordítások</t>
  </si>
  <si>
    <t>B. Összes ráfordítás (6+7+8+9+10+11)</t>
  </si>
  <si>
    <t>Ebből közhasznú tevékenység ráfordításai</t>
  </si>
  <si>
    <t>C. Adózás előtti eredmény (A-B)</t>
  </si>
  <si>
    <t>12</t>
  </si>
  <si>
    <t>Adófizetési kötelezettség</t>
  </si>
  <si>
    <t>D. Adózott eredmény (C-12)</t>
  </si>
  <si>
    <t>13</t>
  </si>
  <si>
    <t>Jóváhagyott osztalék</t>
  </si>
  <si>
    <t>E. TÁRGYÉVI EREDMÉNY (D-13)</t>
  </si>
  <si>
    <t xml:space="preserve">Keltezés: Budapest, </t>
  </si>
  <si>
    <t>2015. december 31.</t>
  </si>
  <si>
    <t>2015. ÉV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</si>
</sst>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/\ mmmm\ d\."/>
    <numFmt numFmtId="165" formatCode="yyyy/\ mmm/\ d\.;@"/>
  </numFmts>
  <fonts count="17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b/>
      <sz val="14"/>
      <name val="Arial CE"/>
      <family val="2"/>
    </font>
    <font>
      <sz val="10"/>
      <color indexed="8"/>
      <name val="Arial CE"/>
      <family val="2"/>
    </font>
    <font>
      <sz val="22"/>
      <color indexed="8"/>
      <name val="Arial CE"/>
      <family val="2"/>
    </font>
    <font>
      <sz val="14"/>
      <color indexed="8"/>
      <name val="Arial CE"/>
      <family val="2"/>
    </font>
    <font>
      <sz val="14"/>
      <name val="Arial CE"/>
      <family val="2"/>
    </font>
    <font>
      <b/>
      <i/>
      <sz val="12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12"/>
      <color indexed="9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i/>
      <sz val="11"/>
      <name val="Arial CE"/>
      <family val="2"/>
    </font>
    <font>
      <sz val="10"/>
      <color indexed="8"/>
      <name val="Calibri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1" fontId="2" fillId="2" borderId="1" xfId="0" applyNumberFormat="1" applyFont="1" applyFill="1" applyBorder="1" applyAlignment="1" applyProtection="1">
      <alignment horizontal="center" vertical="center"/>
      <protection hidden="1" locked="0"/>
    </xf>
    <xf numFmtId="0" fontId="2" fillId="2" borderId="0" xfId="0" applyFont="1" applyFill="1" applyAlignment="1" applyProtection="1">
      <alignment/>
      <protection hidden="1"/>
    </xf>
    <xf numFmtId="0" fontId="2" fillId="2" borderId="0" xfId="0" applyFont="1" applyFill="1" applyAlignment="1" applyProtection="1">
      <alignment/>
      <protection hidden="1"/>
    </xf>
    <xf numFmtId="1" fontId="2" fillId="2" borderId="1" xfId="0" applyNumberFormat="1" applyFont="1" applyFill="1" applyBorder="1" applyAlignment="1" applyProtection="1">
      <alignment horizontal="center" vertical="center"/>
      <protection hidden="1"/>
    </xf>
    <xf numFmtId="49" fontId="8" fillId="2" borderId="2" xfId="0" applyNumberFormat="1" applyFont="1" applyFill="1" applyBorder="1" applyAlignment="1" applyProtection="1">
      <alignment horizontal="center" vertical="center" wrapText="1"/>
      <protection hidden="1"/>
    </xf>
    <xf numFmtId="3" fontId="9" fillId="2" borderId="3" xfId="0" applyNumberFormat="1" applyFont="1" applyFill="1" applyBorder="1" applyAlignment="1" applyProtection="1">
      <alignment horizontal="center" vertical="center"/>
      <protection hidden="1" locked="0"/>
    </xf>
    <xf numFmtId="49" fontId="2" fillId="2" borderId="2" xfId="0" applyNumberFormat="1" applyFont="1" applyFill="1" applyBorder="1" applyAlignment="1" applyProtection="1">
      <alignment vertical="center"/>
      <protection hidden="1"/>
    </xf>
    <xf numFmtId="49" fontId="2" fillId="2" borderId="4" xfId="0" applyNumberFormat="1" applyFont="1" applyFill="1" applyBorder="1" applyAlignment="1" applyProtection="1">
      <alignment vertical="center"/>
      <protection hidden="1"/>
    </xf>
    <xf numFmtId="49" fontId="0" fillId="2" borderId="4" xfId="0" applyNumberFormat="1" applyFont="1" applyFill="1" applyBorder="1" applyAlignment="1" applyProtection="1">
      <alignment vertical="center"/>
      <protection hidden="1"/>
    </xf>
    <xf numFmtId="49" fontId="2" fillId="2" borderId="5" xfId="0" applyNumberFormat="1" applyFont="1" applyFill="1" applyBorder="1" applyAlignment="1" applyProtection="1">
      <alignment horizontal="center" vertical="center"/>
      <protection hidden="1"/>
    </xf>
    <xf numFmtId="49" fontId="2" fillId="2" borderId="4" xfId="0" applyNumberFormat="1" applyFont="1" applyFill="1" applyBorder="1" applyAlignment="1" applyProtection="1">
      <alignment horizontal="center" vertical="center"/>
      <protection hidden="1"/>
    </xf>
    <xf numFmtId="49" fontId="0" fillId="2" borderId="6" xfId="0" applyNumberFormat="1" applyFont="1" applyFill="1" applyBorder="1" applyAlignment="1" applyProtection="1">
      <alignment horizontal="center" vertical="center"/>
      <protection hidden="1"/>
    </xf>
    <xf numFmtId="49" fontId="2" fillId="2" borderId="4" xfId="0" applyNumberFormat="1" applyFont="1" applyFill="1" applyBorder="1" applyAlignment="1" applyProtection="1">
      <alignment horizontal="center" vertical="center" wrapText="1"/>
      <protection hidden="1"/>
    </xf>
    <xf numFmtId="49" fontId="0" fillId="2" borderId="4" xfId="0" applyNumberFormat="1" applyFont="1" applyFill="1" applyBorder="1" applyAlignment="1" applyProtection="1">
      <alignment horizontal="center" vertical="center" wrapText="1"/>
      <protection hidden="1"/>
    </xf>
    <xf numFmtId="49" fontId="2" fillId="2" borderId="7" xfId="0" applyNumberFormat="1" applyFont="1" applyFill="1" applyBorder="1" applyAlignment="1" applyProtection="1">
      <alignment horizontal="center" vertical="center"/>
      <protection hidden="1"/>
    </xf>
    <xf numFmtId="49" fontId="9" fillId="2" borderId="8" xfId="0" applyNumberFormat="1" applyFont="1" applyFill="1" applyBorder="1" applyAlignment="1" applyProtection="1">
      <alignment vertical="center"/>
      <protection hidden="1"/>
    </xf>
    <xf numFmtId="3" fontId="9" fillId="2" borderId="9" xfId="0" applyNumberFormat="1" applyFont="1" applyFill="1" applyBorder="1" applyAlignment="1" applyProtection="1">
      <alignment vertical="center"/>
      <protection hidden="1" locked="0"/>
    </xf>
    <xf numFmtId="49" fontId="9" fillId="2" borderId="10" xfId="0" applyNumberFormat="1" applyFont="1" applyFill="1" applyBorder="1" applyAlignment="1" applyProtection="1">
      <alignment vertical="center"/>
      <protection hidden="1"/>
    </xf>
    <xf numFmtId="3" fontId="12" fillId="2" borderId="3" xfId="0" applyNumberFormat="1" applyFont="1" applyFill="1" applyBorder="1" applyAlignment="1" applyProtection="1">
      <alignment horizontal="center" vertical="center"/>
      <protection hidden="1" locked="0"/>
    </xf>
    <xf numFmtId="49" fontId="12" fillId="2" borderId="10" xfId="0" applyNumberFormat="1" applyFont="1" applyFill="1" applyBorder="1" applyAlignment="1" applyProtection="1">
      <alignment vertical="center"/>
      <protection hidden="1"/>
    </xf>
    <xf numFmtId="0" fontId="13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49" fontId="8" fillId="2" borderId="2" xfId="0" applyNumberFormat="1" applyFont="1" applyFill="1" applyBorder="1" applyAlignment="1" applyProtection="1">
      <alignment vertical="center"/>
      <protection hidden="1"/>
    </xf>
    <xf numFmtId="49" fontId="8" fillId="2" borderId="4" xfId="0" applyNumberFormat="1" applyFont="1" applyFill="1" applyBorder="1" applyAlignment="1" applyProtection="1">
      <alignment vertical="center"/>
      <protection hidden="1"/>
    </xf>
    <xf numFmtId="49" fontId="0" fillId="2" borderId="4" xfId="0" applyNumberFormat="1" applyFill="1" applyBorder="1" applyAlignment="1" applyProtection="1">
      <alignment vertical="center"/>
      <protection hidden="1"/>
    </xf>
    <xf numFmtId="49" fontId="8" fillId="2" borderId="5" xfId="0" applyNumberFormat="1" applyFont="1" applyFill="1" applyBorder="1" applyAlignment="1" applyProtection="1">
      <alignment horizontal="center" vertical="center"/>
      <protection hidden="1"/>
    </xf>
    <xf numFmtId="49" fontId="8" fillId="2" borderId="4" xfId="0" applyNumberFormat="1" applyFont="1" applyFill="1" applyBorder="1" applyAlignment="1" applyProtection="1">
      <alignment horizontal="center" vertical="center"/>
      <protection hidden="1"/>
    </xf>
    <xf numFmtId="49" fontId="0" fillId="2" borderId="6" xfId="0" applyNumberFormat="1" applyFill="1" applyBorder="1" applyAlignment="1" applyProtection="1">
      <alignment horizontal="center" vertical="center"/>
      <protection hidden="1"/>
    </xf>
    <xf numFmtId="49" fontId="8" fillId="2" borderId="4" xfId="0" applyNumberFormat="1" applyFont="1" applyFill="1" applyBorder="1" applyAlignment="1" applyProtection="1">
      <alignment horizontal="center" vertical="center" wrapText="1"/>
      <protection hidden="1"/>
    </xf>
    <xf numFmtId="49" fontId="8" fillId="2" borderId="7" xfId="0" applyNumberFormat="1" applyFont="1" applyFill="1" applyBorder="1" applyAlignment="1" applyProtection="1">
      <alignment horizontal="center" vertical="center"/>
      <protection hidden="1"/>
    </xf>
    <xf numFmtId="3" fontId="9" fillId="2" borderId="11" xfId="0" applyNumberFormat="1" applyFont="1" applyFill="1" applyBorder="1" applyAlignment="1" applyProtection="1">
      <alignment horizontal="center" vertical="center"/>
      <protection hidden="1" locked="0"/>
    </xf>
    <xf numFmtId="3" fontId="14" fillId="2" borderId="12" xfId="0" applyNumberFormat="1" applyFont="1" applyFill="1" applyBorder="1" applyAlignment="1" applyProtection="1">
      <alignment horizontal="center" vertical="center"/>
      <protection hidden="1" locked="0"/>
    </xf>
    <xf numFmtId="3" fontId="9" fillId="2" borderId="13" xfId="0" applyNumberFormat="1" applyFont="1" applyFill="1" applyBorder="1" applyAlignment="1" applyProtection="1">
      <alignment horizontal="center" vertical="center"/>
      <protection hidden="1" locked="0"/>
    </xf>
    <xf numFmtId="49" fontId="9" fillId="2" borderId="14" xfId="0" applyNumberFormat="1" applyFont="1" applyFill="1" applyBorder="1" applyAlignment="1" applyProtection="1">
      <alignment vertical="center"/>
      <protection hidden="1"/>
    </xf>
    <xf numFmtId="3" fontId="9" fillId="2" borderId="15" xfId="0" applyNumberFormat="1" applyFont="1" applyFill="1" applyBorder="1" applyAlignment="1" applyProtection="1">
      <alignment vertical="center"/>
      <protection hidden="1" locked="0"/>
    </xf>
    <xf numFmtId="3" fontId="12" fillId="2" borderId="13" xfId="0" applyNumberFormat="1" applyFont="1" applyFill="1" applyBorder="1" applyAlignment="1" applyProtection="1">
      <alignment horizontal="center" vertical="center"/>
      <protection hidden="1" locked="0"/>
    </xf>
    <xf numFmtId="49" fontId="12" fillId="2" borderId="14" xfId="0" applyNumberFormat="1" applyFont="1" applyFill="1" applyBorder="1" applyAlignment="1" applyProtection="1">
      <alignment vertical="center"/>
      <protection hidden="1"/>
    </xf>
    <xf numFmtId="3" fontId="12" fillId="2" borderId="15" xfId="0" applyNumberFormat="1" applyFont="1" applyFill="1" applyBorder="1" applyAlignment="1" applyProtection="1">
      <alignment vertical="center"/>
      <protection hidden="1" locked="0"/>
    </xf>
    <xf numFmtId="1" fontId="9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10" fillId="0" borderId="9" xfId="0" applyFont="1" applyBorder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49" fontId="8" fillId="2" borderId="16" xfId="0" applyNumberFormat="1" applyFont="1" applyFill="1" applyBorder="1" applyAlignment="1" applyProtection="1">
      <alignment vertical="center"/>
      <protection hidden="1"/>
    </xf>
    <xf numFmtId="49" fontId="8" fillId="2" borderId="0" xfId="0" applyNumberFormat="1" applyFont="1" applyFill="1" applyBorder="1" applyAlignment="1" applyProtection="1">
      <alignment vertical="center"/>
      <protection hidden="1"/>
    </xf>
    <xf numFmtId="49" fontId="0" fillId="2" borderId="0" xfId="0" applyNumberFormat="1" applyFill="1" applyBorder="1" applyAlignment="1" applyProtection="1">
      <alignment vertical="center"/>
      <protection hidden="1"/>
    </xf>
    <xf numFmtId="49" fontId="8" fillId="2" borderId="17" xfId="0" applyNumberFormat="1" applyFont="1" applyFill="1" applyBorder="1" applyAlignment="1" applyProtection="1">
      <alignment horizontal="center" vertical="center" wrapText="1"/>
      <protection hidden="1"/>
    </xf>
    <xf numFmtId="49" fontId="8" fillId="2" borderId="15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>
      <alignment/>
    </xf>
    <xf numFmtId="3" fontId="11" fillId="2" borderId="0" xfId="0" applyNumberFormat="1" applyFont="1" applyFill="1" applyBorder="1" applyAlignment="1" applyProtection="1">
      <alignment vertical="center"/>
      <protection hidden="1"/>
    </xf>
    <xf numFmtId="3" fontId="9" fillId="2" borderId="0" xfId="0" applyNumberFormat="1" applyFont="1" applyFill="1" applyBorder="1" applyAlignment="1" applyProtection="1">
      <alignment vertical="center"/>
      <protection hidden="1" locked="0"/>
    </xf>
    <xf numFmtId="0" fontId="2" fillId="0" borderId="0" xfId="0" applyFont="1" applyAlignment="1" applyProtection="1">
      <alignment/>
      <protection hidden="1"/>
    </xf>
    <xf numFmtId="49" fontId="8" fillId="2" borderId="18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right"/>
      <protection hidden="1"/>
    </xf>
    <xf numFmtId="49" fontId="3" fillId="2" borderId="0" xfId="0" applyNumberFormat="1" applyFont="1" applyFill="1" applyBorder="1" applyAlignment="1" applyProtection="1">
      <alignment horizontal="left"/>
      <protection hidden="1" locked="0"/>
    </xf>
    <xf numFmtId="0" fontId="0" fillId="2" borderId="0" xfId="0" applyFont="1" applyFill="1" applyBorder="1" applyAlignment="1" applyProtection="1">
      <alignment horizontal="center"/>
      <protection hidden="1" locked="0"/>
    </xf>
    <xf numFmtId="0" fontId="2" fillId="2" borderId="0" xfId="0" applyFont="1" applyFill="1" applyBorder="1" applyAlignment="1" applyProtection="1">
      <alignment horizontal="left"/>
      <protection hidden="1"/>
    </xf>
    <xf numFmtId="164" fontId="2" fillId="2" borderId="0" xfId="0" applyNumberFormat="1" applyFont="1" applyFill="1" applyBorder="1" applyAlignment="1" applyProtection="1">
      <alignment horizontal="left"/>
      <protection hidden="1" locked="0"/>
    </xf>
    <xf numFmtId="3" fontId="10" fillId="2" borderId="1" xfId="0" applyNumberFormat="1" applyFont="1" applyFill="1" applyBorder="1" applyAlignment="1" applyProtection="1">
      <alignment vertical="center"/>
      <protection hidden="1"/>
    </xf>
    <xf numFmtId="165" fontId="2" fillId="2" borderId="0" xfId="0" applyNumberFormat="1" applyFont="1" applyFill="1" applyBorder="1" applyAlignment="1" applyProtection="1">
      <alignment horizontal="left"/>
      <protection hidden="1"/>
    </xf>
    <xf numFmtId="49" fontId="2" fillId="2" borderId="19" xfId="0" applyNumberFormat="1" applyFont="1" applyFill="1" applyBorder="1" applyAlignment="1" applyProtection="1">
      <alignment vertical="center"/>
      <protection hidden="1"/>
    </xf>
    <xf numFmtId="49" fontId="8" fillId="2" borderId="1" xfId="0" applyNumberFormat="1" applyFont="1" applyFill="1" applyBorder="1" applyAlignment="1" applyProtection="1">
      <alignment horizontal="left" vertical="center"/>
      <protection hidden="1"/>
    </xf>
    <xf numFmtId="3" fontId="10" fillId="2" borderId="20" xfId="0" applyNumberFormat="1" applyFont="1" applyFill="1" applyBorder="1" applyAlignment="1" applyProtection="1">
      <alignment vertical="center"/>
      <protection hidden="1"/>
    </xf>
    <xf numFmtId="3" fontId="10" fillId="2" borderId="18" xfId="0" applyNumberFormat="1" applyFont="1" applyFill="1" applyBorder="1" applyAlignment="1" applyProtection="1">
      <alignment vertical="center"/>
      <protection hidden="1"/>
    </xf>
    <xf numFmtId="49" fontId="12" fillId="2" borderId="21" xfId="0" applyNumberFormat="1" applyFont="1" applyFill="1" applyBorder="1" applyAlignment="1" applyProtection="1">
      <alignment vertical="center"/>
      <protection hidden="1"/>
    </xf>
    <xf numFmtId="3" fontId="12" fillId="2" borderId="22" xfId="0" applyNumberFormat="1" applyFont="1" applyFill="1" applyBorder="1" applyAlignment="1" applyProtection="1">
      <alignment vertical="center"/>
      <protection hidden="1" locked="0"/>
    </xf>
    <xf numFmtId="3" fontId="12" fillId="2" borderId="23" xfId="0" applyNumberFormat="1" applyFont="1" applyFill="1" applyBorder="1" applyAlignment="1" applyProtection="1">
      <alignment vertical="center"/>
      <protection hidden="1" locked="0"/>
    </xf>
    <xf numFmtId="49" fontId="9" fillId="2" borderId="24" xfId="0" applyNumberFormat="1" applyFont="1" applyFill="1" applyBorder="1" applyAlignment="1" applyProtection="1">
      <alignment vertical="center"/>
      <protection hidden="1"/>
    </xf>
    <xf numFmtId="3" fontId="9" fillId="2" borderId="25" xfId="0" applyNumberFormat="1" applyFont="1" applyFill="1" applyBorder="1" applyAlignment="1" applyProtection="1">
      <alignment vertical="center"/>
      <protection hidden="1" locked="0"/>
    </xf>
    <xf numFmtId="3" fontId="9" fillId="2" borderId="26" xfId="0" applyNumberFormat="1" applyFont="1" applyFill="1" applyBorder="1" applyAlignment="1" applyProtection="1">
      <alignment vertical="center"/>
      <protection hidden="1" locked="0"/>
    </xf>
    <xf numFmtId="49" fontId="9" fillId="2" borderId="27" xfId="0" applyNumberFormat="1" applyFont="1" applyFill="1" applyBorder="1" applyAlignment="1" applyProtection="1">
      <alignment vertical="center"/>
      <protection hidden="1"/>
    </xf>
    <xf numFmtId="3" fontId="9" fillId="2" borderId="9" xfId="0" applyNumberFormat="1" applyFont="1" applyFill="1" applyBorder="1" applyAlignment="1" applyProtection="1">
      <alignment vertical="center"/>
      <protection hidden="1" locked="0"/>
    </xf>
    <xf numFmtId="3" fontId="9" fillId="2" borderId="28" xfId="0" applyNumberFormat="1" applyFont="1" applyFill="1" applyBorder="1" applyAlignment="1" applyProtection="1">
      <alignment vertical="center"/>
      <protection hidden="1" locked="0"/>
    </xf>
    <xf numFmtId="49" fontId="8" fillId="2" borderId="29" xfId="0" applyNumberFormat="1" applyFont="1" applyFill="1" applyBorder="1" applyAlignment="1" applyProtection="1">
      <alignment vertical="center"/>
      <protection hidden="1"/>
    </xf>
    <xf numFmtId="3" fontId="10" fillId="2" borderId="30" xfId="0" applyNumberFormat="1" applyFont="1" applyFill="1" applyBorder="1" applyAlignment="1" applyProtection="1">
      <alignment vertical="center"/>
      <protection hidden="1"/>
    </xf>
    <xf numFmtId="3" fontId="10" fillId="2" borderId="31" xfId="0" applyNumberFormat="1" applyFont="1" applyFill="1" applyBorder="1" applyAlignment="1" applyProtection="1">
      <alignment vertical="center"/>
      <protection hidden="1"/>
    </xf>
    <xf numFmtId="49" fontId="8" fillId="2" borderId="23" xfId="0" applyNumberFormat="1" applyFont="1" applyFill="1" applyBorder="1" applyAlignment="1" applyProtection="1">
      <alignment horizontal="center" vertical="center"/>
      <protection hidden="1"/>
    </xf>
    <xf numFmtId="3" fontId="10" fillId="2" borderId="30" xfId="0" applyNumberFormat="1" applyFont="1" applyFill="1" applyBorder="1" applyAlignment="1" applyProtection="1">
      <alignment vertical="center"/>
      <protection locked="0"/>
    </xf>
    <xf numFmtId="0" fontId="7" fillId="2" borderId="0" xfId="0" applyNumberFormat="1" applyFont="1" applyFill="1" applyBorder="1" applyAlignment="1" applyProtection="1">
      <alignment horizontal="center" shrinkToFit="1"/>
      <protection hidden="1"/>
    </xf>
    <xf numFmtId="49" fontId="8" fillId="2" borderId="12" xfId="0" applyNumberFormat="1" applyFont="1" applyFill="1" applyBorder="1" applyAlignment="1" applyProtection="1">
      <alignment horizontal="center" vertical="center"/>
      <protection hidden="1"/>
    </xf>
    <xf numFmtId="49" fontId="8" fillId="2" borderId="22" xfId="0" applyNumberFormat="1" applyFont="1" applyFill="1" applyBorder="1" applyAlignment="1" applyProtection="1">
      <alignment horizontal="center" vertical="center"/>
      <protection hidden="1"/>
    </xf>
    <xf numFmtId="165" fontId="2" fillId="2" borderId="0" xfId="0" applyNumberFormat="1" applyFont="1" applyFill="1" applyBorder="1" applyAlignment="1" applyProtection="1">
      <alignment horizontal="center"/>
      <protection hidden="1"/>
    </xf>
    <xf numFmtId="3" fontId="9" fillId="2" borderId="1" xfId="0" applyNumberFormat="1" applyFont="1" applyFill="1" applyBorder="1" applyAlignment="1" applyProtection="1">
      <alignment horizontal="center" vertical="center"/>
      <protection hidden="1" locked="0"/>
    </xf>
    <xf numFmtId="49" fontId="8" fillId="2" borderId="19" xfId="0" applyNumberFormat="1" applyFont="1" applyFill="1" applyBorder="1" applyAlignment="1" applyProtection="1">
      <alignment vertical="center" wrapText="1"/>
      <protection hidden="1"/>
    </xf>
    <xf numFmtId="49" fontId="12" fillId="2" borderId="32" xfId="0" applyNumberFormat="1" applyFont="1" applyFill="1" applyBorder="1" applyAlignment="1" applyProtection="1">
      <alignment vertical="center"/>
      <protection hidden="1"/>
    </xf>
    <xf numFmtId="3" fontId="12" fillId="2" borderId="15" xfId="0" applyNumberFormat="1" applyFont="1" applyFill="1" applyBorder="1" applyAlignment="1" applyProtection="1">
      <alignment vertical="center"/>
      <protection hidden="1" locked="0"/>
    </xf>
    <xf numFmtId="3" fontId="12" fillId="2" borderId="33" xfId="0" applyNumberFormat="1" applyFont="1" applyFill="1" applyBorder="1" applyAlignment="1" applyProtection="1">
      <alignment vertical="center"/>
      <protection hidden="1" locked="0"/>
    </xf>
    <xf numFmtId="49" fontId="9" fillId="2" borderId="32" xfId="0" applyNumberFormat="1" applyFont="1" applyFill="1" applyBorder="1" applyAlignment="1" applyProtection="1">
      <alignment vertical="center"/>
      <protection hidden="1"/>
    </xf>
    <xf numFmtId="3" fontId="9" fillId="2" borderId="15" xfId="0" applyNumberFormat="1" applyFont="1" applyFill="1" applyBorder="1" applyAlignment="1" applyProtection="1">
      <alignment vertical="center"/>
      <protection hidden="1" locked="0"/>
    </xf>
    <xf numFmtId="3" fontId="9" fillId="2" borderId="33" xfId="0" applyNumberFormat="1" applyFont="1" applyFill="1" applyBorder="1" applyAlignment="1" applyProtection="1">
      <alignment vertical="center"/>
      <protection hidden="1" locked="0"/>
    </xf>
    <xf numFmtId="3" fontId="9" fillId="2" borderId="9" xfId="0" applyNumberFormat="1" applyFont="1" applyFill="1" applyBorder="1" applyAlignment="1" applyProtection="1">
      <alignment vertical="center" shrinkToFit="1"/>
      <protection hidden="1" locked="0"/>
    </xf>
    <xf numFmtId="49" fontId="8" fillId="2" borderId="12" xfId="0" applyNumberFormat="1" applyFont="1" applyFill="1" applyBorder="1" applyAlignment="1" applyProtection="1">
      <alignment vertical="center"/>
      <protection hidden="1"/>
    </xf>
    <xf numFmtId="3" fontId="10" fillId="2" borderId="22" xfId="0" applyNumberFormat="1" applyFont="1" applyFill="1" applyBorder="1" applyAlignment="1" applyProtection="1">
      <alignment vertical="center"/>
      <protection hidden="1"/>
    </xf>
    <xf numFmtId="3" fontId="10" fillId="2" borderId="23" xfId="0" applyNumberFormat="1" applyFont="1" applyFill="1" applyBorder="1" applyAlignment="1" applyProtection="1">
      <alignment vertical="center"/>
      <protection hidden="1"/>
    </xf>
    <xf numFmtId="3" fontId="10" fillId="2" borderId="22" xfId="0" applyNumberFormat="1" applyFont="1" applyFill="1" applyBorder="1" applyAlignment="1" applyProtection="1">
      <alignment vertical="center"/>
      <protection hidden="1" locked="0"/>
    </xf>
    <xf numFmtId="3" fontId="10" fillId="2" borderId="23" xfId="0" applyNumberFormat="1" applyFont="1" applyFill="1" applyBorder="1" applyAlignment="1" applyProtection="1">
      <alignment vertical="center"/>
      <protection hidden="1" locked="0"/>
    </xf>
    <xf numFmtId="3" fontId="9" fillId="2" borderId="34" xfId="0" applyNumberFormat="1" applyFont="1" applyFill="1" applyBorder="1" applyAlignment="1" applyProtection="1">
      <alignment vertical="center"/>
      <protection hidden="1" locked="0"/>
    </xf>
    <xf numFmtId="3" fontId="9" fillId="2" borderId="35" xfId="0" applyNumberFormat="1" applyFont="1" applyFill="1" applyBorder="1" applyAlignment="1" applyProtection="1">
      <alignment vertical="center"/>
      <protection hidden="1" locked="0"/>
    </xf>
    <xf numFmtId="0" fontId="9" fillId="2" borderId="27" xfId="0" applyFont="1" applyFill="1" applyBorder="1" applyAlignment="1" applyProtection="1">
      <alignment vertical="center" shrinkToFit="1"/>
      <protection hidden="1"/>
    </xf>
    <xf numFmtId="49" fontId="7" fillId="2" borderId="0" xfId="0" applyNumberFormat="1" applyFont="1" applyFill="1" applyBorder="1" applyAlignment="1" applyProtection="1">
      <alignment horizontal="center" shrinkToFit="1"/>
      <protection hidden="1"/>
    </xf>
    <xf numFmtId="49" fontId="8" fillId="2" borderId="19" xfId="0" applyNumberFormat="1" applyFont="1" applyFill="1" applyBorder="1" applyAlignment="1" applyProtection="1">
      <alignment vertical="center"/>
      <protection hidden="1"/>
    </xf>
    <xf numFmtId="49" fontId="8" fillId="2" borderId="36" xfId="0" applyNumberFormat="1" applyFont="1" applyFill="1" applyBorder="1" applyAlignment="1" applyProtection="1">
      <alignment vertical="center"/>
      <protection hidden="1"/>
    </xf>
    <xf numFmtId="49" fontId="9" fillId="2" borderId="37" xfId="0" applyNumberFormat="1" applyFont="1" applyFill="1" applyBorder="1" applyAlignment="1" applyProtection="1">
      <alignment vertical="center"/>
      <protection hidden="1"/>
    </xf>
    <xf numFmtId="49" fontId="9" fillId="2" borderId="6" xfId="0" applyNumberFormat="1" applyFont="1" applyFill="1" applyBorder="1" applyAlignment="1" applyProtection="1">
      <alignment vertical="center"/>
      <protection hidden="1"/>
    </xf>
    <xf numFmtId="49" fontId="9" fillId="2" borderId="21" xfId="0" applyNumberFormat="1" applyFont="1" applyFill="1" applyBorder="1" applyAlignment="1" applyProtection="1">
      <alignment vertical="center"/>
      <protection hidden="1"/>
    </xf>
    <xf numFmtId="49" fontId="8" fillId="2" borderId="12" xfId="0" applyNumberFormat="1" applyFont="1" applyFill="1" applyBorder="1" applyAlignment="1" applyProtection="1">
      <alignment vertical="center" wrapText="1"/>
      <protection hidden="1"/>
    </xf>
    <xf numFmtId="49" fontId="12" fillId="2" borderId="27" xfId="0" applyNumberFormat="1" applyFont="1" applyFill="1" applyBorder="1" applyAlignment="1" applyProtection="1">
      <alignment vertical="center"/>
      <protection hidden="1"/>
    </xf>
    <xf numFmtId="49" fontId="8" fillId="2" borderId="9" xfId="0" applyNumberFormat="1" applyFont="1" applyFill="1" applyBorder="1" applyAlignment="1" applyProtection="1">
      <alignment horizontal="center"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2</xdr:row>
      <xdr:rowOff>38100</xdr:rowOff>
    </xdr:from>
    <xdr:to>
      <xdr:col>7</xdr:col>
      <xdr:colOff>66675</xdr:colOff>
      <xdr:row>3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1314450" y="552450"/>
          <a:ext cx="1371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Statisztikai számjel</a:t>
          </a:r>
        </a:p>
      </xdr:txBody>
    </xdr:sp>
    <xdr:clientData/>
  </xdr:twoCellAnchor>
  <xdr:twoCellAnchor>
    <xdr:from>
      <xdr:col>3</xdr:col>
      <xdr:colOff>0</xdr:colOff>
      <xdr:row>5</xdr:row>
      <xdr:rowOff>38100</xdr:rowOff>
    </xdr:from>
    <xdr:to>
      <xdr:col>7</xdr:col>
      <xdr:colOff>76200</xdr:colOff>
      <xdr:row>6</xdr:row>
      <xdr:rowOff>76200</xdr:rowOff>
    </xdr:to>
    <xdr:sp>
      <xdr:nvSpPr>
        <xdr:cNvPr id="2" name="Rectangle 2"/>
        <xdr:cNvSpPr>
          <a:spLocks/>
        </xdr:cNvSpPr>
      </xdr:nvSpPr>
      <xdr:spPr>
        <a:xfrm>
          <a:off x="1323975" y="1038225"/>
          <a:ext cx="1371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76200</xdr:colOff>
      <xdr:row>16</xdr:row>
      <xdr:rowOff>0</xdr:rowOff>
    </xdr:from>
    <xdr:to>
      <xdr:col>6</xdr:col>
      <xdr:colOff>180975</xdr:colOff>
      <xdr:row>17</xdr:row>
      <xdr:rowOff>66675</xdr:rowOff>
    </xdr:to>
    <xdr:sp fLocksText="0">
      <xdr:nvSpPr>
        <xdr:cNvPr id="3" name="Text Box 4"/>
        <xdr:cNvSpPr txBox="1">
          <a:spLocks noChangeArrowheads="1"/>
        </xdr:cNvSpPr>
      </xdr:nvSpPr>
      <xdr:spPr>
        <a:xfrm>
          <a:off x="2371725" y="29051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76200</xdr:colOff>
      <xdr:row>16</xdr:row>
      <xdr:rowOff>0</xdr:rowOff>
    </xdr:from>
    <xdr:to>
      <xdr:col>24</xdr:col>
      <xdr:colOff>180975</xdr:colOff>
      <xdr:row>17</xdr:row>
      <xdr:rowOff>66675</xdr:rowOff>
    </xdr:to>
    <xdr:sp fLocksText="0">
      <xdr:nvSpPr>
        <xdr:cNvPr id="4" name="Text Box 8"/>
        <xdr:cNvSpPr txBox="1">
          <a:spLocks noChangeArrowheads="1"/>
        </xdr:cNvSpPr>
      </xdr:nvSpPr>
      <xdr:spPr>
        <a:xfrm>
          <a:off x="8305800" y="29051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19</xdr:row>
      <xdr:rowOff>28575</xdr:rowOff>
    </xdr:from>
    <xdr:to>
      <xdr:col>19</xdr:col>
      <xdr:colOff>28575</xdr:colOff>
      <xdr:row>24</xdr:row>
      <xdr:rowOff>238125</xdr:rowOff>
    </xdr:to>
    <xdr:sp fLocksText="0">
      <xdr:nvSpPr>
        <xdr:cNvPr id="5" name="Text Box 10"/>
        <xdr:cNvSpPr txBox="1">
          <a:spLocks noChangeArrowheads="1"/>
        </xdr:cNvSpPr>
      </xdr:nvSpPr>
      <xdr:spPr>
        <a:xfrm>
          <a:off x="704850" y="3676650"/>
          <a:ext cx="5934075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360" rIns="45720" bIns="0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Kettős könyvvitelt vezető egyéb szervezet egyszerűsített beszámolója és közhasznúsági melléklete
2015. év</a:t>
          </a:r>
        </a:p>
      </xdr:txBody>
    </xdr:sp>
    <xdr:clientData/>
  </xdr:twoCellAnchor>
  <xdr:twoCellAnchor>
    <xdr:from>
      <xdr:col>11</xdr:col>
      <xdr:colOff>133350</xdr:colOff>
      <xdr:row>34</xdr:row>
      <xdr:rowOff>238125</xdr:rowOff>
    </xdr:from>
    <xdr:to>
      <xdr:col>18</xdr:col>
      <xdr:colOff>76200</xdr:colOff>
      <xdr:row>34</xdr:row>
      <xdr:rowOff>238125</xdr:rowOff>
    </xdr:to>
    <xdr:sp>
      <xdr:nvSpPr>
        <xdr:cNvPr id="6" name="Line 11"/>
        <xdr:cNvSpPr>
          <a:spLocks/>
        </xdr:cNvSpPr>
      </xdr:nvSpPr>
      <xdr:spPr>
        <a:xfrm>
          <a:off x="4048125" y="7600950"/>
          <a:ext cx="22098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19050</xdr:colOff>
      <xdr:row>35</xdr:row>
      <xdr:rowOff>19050</xdr:rowOff>
    </xdr:from>
    <xdr:to>
      <xdr:col>17</xdr:col>
      <xdr:colOff>228600</xdr:colOff>
      <xdr:row>35</xdr:row>
      <xdr:rowOff>190500</xdr:rowOff>
    </xdr:to>
    <xdr:sp fLocksText="0">
      <xdr:nvSpPr>
        <xdr:cNvPr id="7" name="Text Box 12"/>
        <xdr:cNvSpPr txBox="1">
          <a:spLocks noChangeArrowheads="1"/>
        </xdr:cNvSpPr>
      </xdr:nvSpPr>
      <xdr:spPr>
        <a:xfrm>
          <a:off x="4257675" y="7629525"/>
          <a:ext cx="1828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a Bizpttság  vezetője</a:t>
          </a:r>
        </a:p>
      </xdr:txBody>
    </xdr:sp>
    <xdr:clientData/>
  </xdr:twoCellAnchor>
  <xdr:twoCellAnchor>
    <xdr:from>
      <xdr:col>12</xdr:col>
      <xdr:colOff>19050</xdr:colOff>
      <xdr:row>35</xdr:row>
      <xdr:rowOff>161925</xdr:rowOff>
    </xdr:from>
    <xdr:to>
      <xdr:col>17</xdr:col>
      <xdr:colOff>228600</xdr:colOff>
      <xdr:row>36</xdr:row>
      <xdr:rowOff>104775</xdr:rowOff>
    </xdr:to>
    <xdr:sp fLocksText="0">
      <xdr:nvSpPr>
        <xdr:cNvPr id="8" name="Text Box 14"/>
        <xdr:cNvSpPr txBox="1">
          <a:spLocks noChangeArrowheads="1"/>
        </xdr:cNvSpPr>
      </xdr:nvSpPr>
      <xdr:spPr>
        <a:xfrm>
          <a:off x="4257675" y="7772400"/>
          <a:ext cx="1828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(képviselője)</a:t>
          </a:r>
        </a:p>
      </xdr:txBody>
    </xdr:sp>
    <xdr:clientData/>
  </xdr:twoCellAnchor>
  <xdr:twoCellAnchor>
    <xdr:from>
      <xdr:col>10</xdr:col>
      <xdr:colOff>19050</xdr:colOff>
      <xdr:row>36</xdr:row>
      <xdr:rowOff>228600</xdr:rowOff>
    </xdr:from>
    <xdr:to>
      <xdr:col>11</xdr:col>
      <xdr:colOff>228600</xdr:colOff>
      <xdr:row>37</xdr:row>
      <xdr:rowOff>228600</xdr:rowOff>
    </xdr:to>
    <xdr:sp fLocksText="0">
      <xdr:nvSpPr>
        <xdr:cNvPr id="9" name="Text Box 15"/>
        <xdr:cNvSpPr txBox="1">
          <a:spLocks noChangeArrowheads="1"/>
        </xdr:cNvSpPr>
      </xdr:nvSpPr>
      <xdr:spPr>
        <a:xfrm>
          <a:off x="3609975" y="8086725"/>
          <a:ext cx="533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P.H.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38100</xdr:rowOff>
    </xdr:from>
    <xdr:to>
      <xdr:col>9</xdr:col>
      <xdr:colOff>133350</xdr:colOff>
      <xdr:row>3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1400175" y="552450"/>
          <a:ext cx="2381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Statisztikai számjel</a:t>
          </a:r>
        </a:p>
      </xdr:txBody>
    </xdr:sp>
    <xdr:clientData/>
  </xdr:twoCellAnchor>
  <xdr:twoCellAnchor>
    <xdr:from>
      <xdr:col>3</xdr:col>
      <xdr:colOff>0</xdr:colOff>
      <xdr:row>5</xdr:row>
      <xdr:rowOff>38100</xdr:rowOff>
    </xdr:from>
    <xdr:to>
      <xdr:col>7</xdr:col>
      <xdr:colOff>85725</xdr:colOff>
      <xdr:row>6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1400175" y="1038225"/>
          <a:ext cx="1571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8</xdr:row>
      <xdr:rowOff>19050</xdr:rowOff>
    </xdr:from>
    <xdr:to>
      <xdr:col>13</xdr:col>
      <xdr:colOff>9525</xdr:colOff>
      <xdr:row>8</xdr:row>
      <xdr:rowOff>19050</xdr:rowOff>
    </xdr:to>
    <xdr:sp>
      <xdr:nvSpPr>
        <xdr:cNvPr id="3" name="Line 3"/>
        <xdr:cNvSpPr>
          <a:spLocks/>
        </xdr:cNvSpPr>
      </xdr:nvSpPr>
      <xdr:spPr>
        <a:xfrm>
          <a:off x="695325" y="1600200"/>
          <a:ext cx="4371975" cy="0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76200</xdr:colOff>
      <xdr:row>12</xdr:row>
      <xdr:rowOff>0</xdr:rowOff>
    </xdr:from>
    <xdr:to>
      <xdr:col>6</xdr:col>
      <xdr:colOff>190500</xdr:colOff>
      <xdr:row>13</xdr:row>
      <xdr:rowOff>57150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2600325" y="222885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8</xdr:row>
      <xdr:rowOff>38100</xdr:rowOff>
    </xdr:from>
    <xdr:to>
      <xdr:col>16</xdr:col>
      <xdr:colOff>304800</xdr:colOff>
      <xdr:row>11</xdr:row>
      <xdr:rowOff>95250</xdr:rowOff>
    </xdr:to>
    <xdr:sp>
      <xdr:nvSpPr>
        <xdr:cNvPr id="5" name="Rectangle 5"/>
        <xdr:cNvSpPr>
          <a:spLocks/>
        </xdr:cNvSpPr>
      </xdr:nvSpPr>
      <xdr:spPr>
        <a:xfrm>
          <a:off x="295275" y="1619250"/>
          <a:ext cx="6038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Az egyszerűsített éves beszámoló MÉRLEGE</a:t>
          </a:r>
        </a:p>
      </xdr:txBody>
    </xdr:sp>
    <xdr:clientData/>
  </xdr:twoCellAnchor>
  <xdr:twoCellAnchor>
    <xdr:from>
      <xdr:col>5</xdr:col>
      <xdr:colOff>0</xdr:colOff>
      <xdr:row>11</xdr:row>
      <xdr:rowOff>104775</xdr:rowOff>
    </xdr:from>
    <xdr:to>
      <xdr:col>11</xdr:col>
      <xdr:colOff>209550</xdr:colOff>
      <xdr:row>12</xdr:row>
      <xdr:rowOff>142875</xdr:rowOff>
    </xdr:to>
    <xdr:sp>
      <xdr:nvSpPr>
        <xdr:cNvPr id="6" name="Rectangle 6"/>
        <xdr:cNvSpPr>
          <a:spLocks/>
        </xdr:cNvSpPr>
      </xdr:nvSpPr>
      <xdr:spPr>
        <a:xfrm>
          <a:off x="2133600" y="2171700"/>
          <a:ext cx="2419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Eszközök (aktívák)</a:t>
          </a:r>
        </a:p>
      </xdr:txBody>
    </xdr:sp>
    <xdr:clientData/>
  </xdr:twoCellAnchor>
  <xdr:twoCellAnchor>
    <xdr:from>
      <xdr:col>24</xdr:col>
      <xdr:colOff>76200</xdr:colOff>
      <xdr:row>12</xdr:row>
      <xdr:rowOff>0</xdr:rowOff>
    </xdr:from>
    <xdr:to>
      <xdr:col>24</xdr:col>
      <xdr:colOff>180975</xdr:colOff>
      <xdr:row>13</xdr:row>
      <xdr:rowOff>57150</xdr:rowOff>
    </xdr:to>
    <xdr:sp fLocksText="0">
      <xdr:nvSpPr>
        <xdr:cNvPr id="7" name="Text Box 13"/>
        <xdr:cNvSpPr txBox="1">
          <a:spLocks noChangeArrowheads="1"/>
        </xdr:cNvSpPr>
      </xdr:nvSpPr>
      <xdr:spPr>
        <a:xfrm>
          <a:off x="9210675" y="22288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66675</xdr:colOff>
      <xdr:row>12</xdr:row>
      <xdr:rowOff>76200</xdr:rowOff>
    </xdr:from>
    <xdr:to>
      <xdr:col>18</xdr:col>
      <xdr:colOff>523875</xdr:colOff>
      <xdr:row>13</xdr:row>
      <xdr:rowOff>85725</xdr:rowOff>
    </xdr:to>
    <xdr:sp fLocksText="0">
      <xdr:nvSpPr>
        <xdr:cNvPr id="8" name="Text Box 16"/>
        <xdr:cNvSpPr txBox="1">
          <a:spLocks noChangeArrowheads="1"/>
        </xdr:cNvSpPr>
      </xdr:nvSpPr>
      <xdr:spPr>
        <a:xfrm>
          <a:off x="6096000" y="2305050"/>
          <a:ext cx="1104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Adatok e.Ft-ban</a:t>
          </a:r>
        </a:p>
      </xdr:txBody>
    </xdr:sp>
    <xdr:clientData/>
  </xdr:twoCellAnchor>
  <xdr:twoCellAnchor>
    <xdr:from>
      <xdr:col>12</xdr:col>
      <xdr:colOff>0</xdr:colOff>
      <xdr:row>31</xdr:row>
      <xdr:rowOff>238125</xdr:rowOff>
    </xdr:from>
    <xdr:to>
      <xdr:col>18</xdr:col>
      <xdr:colOff>276225</xdr:colOff>
      <xdr:row>31</xdr:row>
      <xdr:rowOff>238125</xdr:rowOff>
    </xdr:to>
    <xdr:sp>
      <xdr:nvSpPr>
        <xdr:cNvPr id="9" name="Line 21"/>
        <xdr:cNvSpPr>
          <a:spLocks/>
        </xdr:cNvSpPr>
      </xdr:nvSpPr>
      <xdr:spPr>
        <a:xfrm>
          <a:off x="4667250" y="7153275"/>
          <a:ext cx="2286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219075</xdr:colOff>
      <xdr:row>32</xdr:row>
      <xdr:rowOff>19050</xdr:rowOff>
    </xdr:from>
    <xdr:to>
      <xdr:col>18</xdr:col>
      <xdr:colOff>95250</xdr:colOff>
      <xdr:row>32</xdr:row>
      <xdr:rowOff>180975</xdr:rowOff>
    </xdr:to>
    <xdr:sp fLocksText="0">
      <xdr:nvSpPr>
        <xdr:cNvPr id="10" name="Text Box 22"/>
        <xdr:cNvSpPr txBox="1">
          <a:spLocks noChangeArrowheads="1"/>
        </xdr:cNvSpPr>
      </xdr:nvSpPr>
      <xdr:spPr>
        <a:xfrm>
          <a:off x="4886325" y="7181850"/>
          <a:ext cx="1885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a Bizottság vezetője</a:t>
          </a:r>
        </a:p>
      </xdr:txBody>
    </xdr:sp>
    <xdr:clientData/>
  </xdr:twoCellAnchor>
  <xdr:twoCellAnchor>
    <xdr:from>
      <xdr:col>12</xdr:col>
      <xdr:colOff>219075</xdr:colOff>
      <xdr:row>32</xdr:row>
      <xdr:rowOff>190500</xdr:rowOff>
    </xdr:from>
    <xdr:to>
      <xdr:col>18</xdr:col>
      <xdr:colOff>95250</xdr:colOff>
      <xdr:row>33</xdr:row>
      <xdr:rowOff>133350</xdr:rowOff>
    </xdr:to>
    <xdr:sp fLocksText="0">
      <xdr:nvSpPr>
        <xdr:cNvPr id="11" name="Text Box 23"/>
        <xdr:cNvSpPr txBox="1">
          <a:spLocks noChangeArrowheads="1"/>
        </xdr:cNvSpPr>
      </xdr:nvSpPr>
      <xdr:spPr>
        <a:xfrm>
          <a:off x="4886325" y="7353300"/>
          <a:ext cx="18859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(képviselője)</a:t>
          </a:r>
        </a:p>
      </xdr:txBody>
    </xdr:sp>
    <xdr:clientData/>
  </xdr:twoCellAnchor>
  <xdr:twoCellAnchor>
    <xdr:from>
      <xdr:col>10</xdr:col>
      <xdr:colOff>19050</xdr:colOff>
      <xdr:row>33</xdr:row>
      <xdr:rowOff>228600</xdr:rowOff>
    </xdr:from>
    <xdr:to>
      <xdr:col>11</xdr:col>
      <xdr:colOff>228600</xdr:colOff>
      <xdr:row>34</xdr:row>
      <xdr:rowOff>228600</xdr:rowOff>
    </xdr:to>
    <xdr:sp fLocksText="0">
      <xdr:nvSpPr>
        <xdr:cNvPr id="12" name="Text Box 24"/>
        <xdr:cNvSpPr txBox="1">
          <a:spLocks noChangeArrowheads="1"/>
        </xdr:cNvSpPr>
      </xdr:nvSpPr>
      <xdr:spPr>
        <a:xfrm>
          <a:off x="4038600" y="7639050"/>
          <a:ext cx="533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P.H.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2</xdr:row>
      <xdr:rowOff>38100</xdr:rowOff>
    </xdr:from>
    <xdr:to>
      <xdr:col>7</xdr:col>
      <xdr:colOff>66675</xdr:colOff>
      <xdr:row>3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1314450" y="552450"/>
          <a:ext cx="1943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Statisztikai számjel</a:t>
          </a:r>
        </a:p>
      </xdr:txBody>
    </xdr:sp>
    <xdr:clientData/>
  </xdr:twoCellAnchor>
  <xdr:twoCellAnchor>
    <xdr:from>
      <xdr:col>3</xdr:col>
      <xdr:colOff>0</xdr:colOff>
      <xdr:row>5</xdr:row>
      <xdr:rowOff>38100</xdr:rowOff>
    </xdr:from>
    <xdr:to>
      <xdr:col>7</xdr:col>
      <xdr:colOff>76200</xdr:colOff>
      <xdr:row>6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1438275" y="1038225"/>
          <a:ext cx="1828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8</xdr:row>
      <xdr:rowOff>19050</xdr:rowOff>
    </xdr:from>
    <xdr:to>
      <xdr:col>13</xdr:col>
      <xdr:colOff>9525</xdr:colOff>
      <xdr:row>8</xdr:row>
      <xdr:rowOff>19050</xdr:rowOff>
    </xdr:to>
    <xdr:sp>
      <xdr:nvSpPr>
        <xdr:cNvPr id="3" name="Line 3"/>
        <xdr:cNvSpPr>
          <a:spLocks/>
        </xdr:cNvSpPr>
      </xdr:nvSpPr>
      <xdr:spPr>
        <a:xfrm>
          <a:off x="695325" y="1600200"/>
          <a:ext cx="4791075" cy="0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76200</xdr:colOff>
      <xdr:row>12</xdr:row>
      <xdr:rowOff>0</xdr:rowOff>
    </xdr:from>
    <xdr:to>
      <xdr:col>6</xdr:col>
      <xdr:colOff>190500</xdr:colOff>
      <xdr:row>13</xdr:row>
      <xdr:rowOff>57150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2828925" y="222885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76200</xdr:colOff>
      <xdr:row>8</xdr:row>
      <xdr:rowOff>152400</xdr:rowOff>
    </xdr:from>
    <xdr:to>
      <xdr:col>16</xdr:col>
      <xdr:colOff>219075</xdr:colOff>
      <xdr:row>11</xdr:row>
      <xdr:rowOff>76200</xdr:rowOff>
    </xdr:to>
    <xdr:sp>
      <xdr:nvSpPr>
        <xdr:cNvPr id="5" name="Rectangle 5"/>
        <xdr:cNvSpPr>
          <a:spLocks/>
        </xdr:cNvSpPr>
      </xdr:nvSpPr>
      <xdr:spPr>
        <a:xfrm>
          <a:off x="76200" y="1733550"/>
          <a:ext cx="6591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Az egyszerűsített éves beszámoló 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MÉRLEGE</a:t>
          </a:r>
        </a:p>
      </xdr:txBody>
    </xdr:sp>
    <xdr:clientData/>
  </xdr:twoCellAnchor>
  <xdr:twoCellAnchor>
    <xdr:from>
      <xdr:col>4</xdr:col>
      <xdr:colOff>152400</xdr:colOff>
      <xdr:row>9</xdr:row>
      <xdr:rowOff>95250</xdr:rowOff>
    </xdr:from>
    <xdr:to>
      <xdr:col>9</xdr:col>
      <xdr:colOff>142875</xdr:colOff>
      <xdr:row>12</xdr:row>
      <xdr:rowOff>28575</xdr:rowOff>
    </xdr:to>
    <xdr:sp>
      <xdr:nvSpPr>
        <xdr:cNvPr id="6" name="Rectangle 6"/>
        <xdr:cNvSpPr>
          <a:spLocks/>
        </xdr:cNvSpPr>
      </xdr:nvSpPr>
      <xdr:spPr>
        <a:xfrm>
          <a:off x="2028825" y="1838325"/>
          <a:ext cx="21812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Források (passzívák)</a:t>
          </a:r>
        </a:p>
      </xdr:txBody>
    </xdr:sp>
    <xdr:clientData/>
  </xdr:twoCellAnchor>
  <xdr:twoCellAnchor>
    <xdr:from>
      <xdr:col>24</xdr:col>
      <xdr:colOff>76200</xdr:colOff>
      <xdr:row>12</xdr:row>
      <xdr:rowOff>0</xdr:rowOff>
    </xdr:from>
    <xdr:to>
      <xdr:col>24</xdr:col>
      <xdr:colOff>180975</xdr:colOff>
      <xdr:row>13</xdr:row>
      <xdr:rowOff>57150</xdr:rowOff>
    </xdr:to>
    <xdr:sp fLocksText="0">
      <xdr:nvSpPr>
        <xdr:cNvPr id="7" name="Text Box 10"/>
        <xdr:cNvSpPr txBox="1">
          <a:spLocks noChangeArrowheads="1"/>
        </xdr:cNvSpPr>
      </xdr:nvSpPr>
      <xdr:spPr>
        <a:xfrm>
          <a:off x="9467850" y="22288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66675</xdr:colOff>
      <xdr:row>12</xdr:row>
      <xdr:rowOff>85725</xdr:rowOff>
    </xdr:from>
    <xdr:to>
      <xdr:col>18</xdr:col>
      <xdr:colOff>523875</xdr:colOff>
      <xdr:row>13</xdr:row>
      <xdr:rowOff>95250</xdr:rowOff>
    </xdr:to>
    <xdr:sp fLocksText="0">
      <xdr:nvSpPr>
        <xdr:cNvPr id="8" name="Text Box 13"/>
        <xdr:cNvSpPr txBox="1">
          <a:spLocks noChangeArrowheads="1"/>
        </xdr:cNvSpPr>
      </xdr:nvSpPr>
      <xdr:spPr>
        <a:xfrm>
          <a:off x="6515100" y="2314575"/>
          <a:ext cx="1104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Adatok e.Ft-ban</a:t>
          </a:r>
        </a:p>
      </xdr:txBody>
    </xdr:sp>
    <xdr:clientData/>
  </xdr:twoCellAnchor>
  <xdr:twoCellAnchor>
    <xdr:from>
      <xdr:col>12</xdr:col>
      <xdr:colOff>0</xdr:colOff>
      <xdr:row>33</xdr:row>
      <xdr:rowOff>238125</xdr:rowOff>
    </xdr:from>
    <xdr:to>
      <xdr:col>18</xdr:col>
      <xdr:colOff>276225</xdr:colOff>
      <xdr:row>33</xdr:row>
      <xdr:rowOff>238125</xdr:rowOff>
    </xdr:to>
    <xdr:sp>
      <xdr:nvSpPr>
        <xdr:cNvPr id="9" name="Line 18"/>
        <xdr:cNvSpPr>
          <a:spLocks/>
        </xdr:cNvSpPr>
      </xdr:nvSpPr>
      <xdr:spPr>
        <a:xfrm>
          <a:off x="5153025" y="7648575"/>
          <a:ext cx="2219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219075</xdr:colOff>
      <xdr:row>34</xdr:row>
      <xdr:rowOff>19050</xdr:rowOff>
    </xdr:from>
    <xdr:to>
      <xdr:col>18</xdr:col>
      <xdr:colOff>95250</xdr:colOff>
      <xdr:row>34</xdr:row>
      <xdr:rowOff>180975</xdr:rowOff>
    </xdr:to>
    <xdr:sp fLocksText="0">
      <xdr:nvSpPr>
        <xdr:cNvPr id="10" name="Text Box 19"/>
        <xdr:cNvSpPr txBox="1">
          <a:spLocks noChangeArrowheads="1"/>
        </xdr:cNvSpPr>
      </xdr:nvSpPr>
      <xdr:spPr>
        <a:xfrm>
          <a:off x="5372100" y="7677150"/>
          <a:ext cx="18192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a Bizottság vezetője</a:t>
          </a:r>
        </a:p>
      </xdr:txBody>
    </xdr:sp>
    <xdr:clientData/>
  </xdr:twoCellAnchor>
  <xdr:twoCellAnchor>
    <xdr:from>
      <xdr:col>12</xdr:col>
      <xdr:colOff>219075</xdr:colOff>
      <xdr:row>34</xdr:row>
      <xdr:rowOff>190500</xdr:rowOff>
    </xdr:from>
    <xdr:to>
      <xdr:col>18</xdr:col>
      <xdr:colOff>95250</xdr:colOff>
      <xdr:row>35</xdr:row>
      <xdr:rowOff>133350</xdr:rowOff>
    </xdr:to>
    <xdr:sp fLocksText="0">
      <xdr:nvSpPr>
        <xdr:cNvPr id="11" name="Text Box 20"/>
        <xdr:cNvSpPr txBox="1">
          <a:spLocks noChangeArrowheads="1"/>
        </xdr:cNvSpPr>
      </xdr:nvSpPr>
      <xdr:spPr>
        <a:xfrm>
          <a:off x="5372100" y="7848600"/>
          <a:ext cx="1819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(képviselője)</a:t>
          </a:r>
        </a:p>
      </xdr:txBody>
    </xdr:sp>
    <xdr:clientData/>
  </xdr:twoCellAnchor>
  <xdr:twoCellAnchor>
    <xdr:from>
      <xdr:col>10</xdr:col>
      <xdr:colOff>19050</xdr:colOff>
      <xdr:row>35</xdr:row>
      <xdr:rowOff>228600</xdr:rowOff>
    </xdr:from>
    <xdr:to>
      <xdr:col>11</xdr:col>
      <xdr:colOff>228600</xdr:colOff>
      <xdr:row>36</xdr:row>
      <xdr:rowOff>228600</xdr:rowOff>
    </xdr:to>
    <xdr:sp fLocksText="0">
      <xdr:nvSpPr>
        <xdr:cNvPr id="12" name="Text Box 21"/>
        <xdr:cNvSpPr txBox="1">
          <a:spLocks noChangeArrowheads="1"/>
        </xdr:cNvSpPr>
      </xdr:nvSpPr>
      <xdr:spPr>
        <a:xfrm>
          <a:off x="4524375" y="8134350"/>
          <a:ext cx="533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P.H.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3</xdr:col>
      <xdr:colOff>123825</xdr:colOff>
      <xdr:row>9</xdr:row>
      <xdr:rowOff>57150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400425" y="17335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66675</xdr:rowOff>
    </xdr:from>
    <xdr:to>
      <xdr:col>7</xdr:col>
      <xdr:colOff>0</xdr:colOff>
      <xdr:row>9</xdr:row>
      <xdr:rowOff>76200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7648575" y="18002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Adatok e.Ft-ban</a:t>
          </a:r>
        </a:p>
      </xdr:txBody>
    </xdr:sp>
    <xdr:clientData/>
  </xdr:twoCellAnchor>
  <xdr:twoCellAnchor>
    <xdr:from>
      <xdr:col>5</xdr:col>
      <xdr:colOff>0</xdr:colOff>
      <xdr:row>42</xdr:row>
      <xdr:rowOff>152400</xdr:rowOff>
    </xdr:from>
    <xdr:to>
      <xdr:col>7</xdr:col>
      <xdr:colOff>0</xdr:colOff>
      <xdr:row>42</xdr:row>
      <xdr:rowOff>152400</xdr:rowOff>
    </xdr:to>
    <xdr:sp>
      <xdr:nvSpPr>
        <xdr:cNvPr id="3" name="Line 3"/>
        <xdr:cNvSpPr>
          <a:spLocks/>
        </xdr:cNvSpPr>
      </xdr:nvSpPr>
      <xdr:spPr>
        <a:xfrm>
          <a:off x="5191125" y="11839575"/>
          <a:ext cx="2457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180975</xdr:rowOff>
    </xdr:from>
    <xdr:to>
      <xdr:col>7</xdr:col>
      <xdr:colOff>0</xdr:colOff>
      <xdr:row>42</xdr:row>
      <xdr:rowOff>133350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5191125" y="11677650"/>
          <a:ext cx="24574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a Bizottság vezetője</a:t>
          </a:r>
        </a:p>
      </xdr:txBody>
    </xdr:sp>
    <xdr:clientData/>
  </xdr:twoCellAnchor>
  <xdr:twoCellAnchor>
    <xdr:from>
      <xdr:col>5</xdr:col>
      <xdr:colOff>0</xdr:colOff>
      <xdr:row>43</xdr:row>
      <xdr:rowOff>114300</xdr:rowOff>
    </xdr:from>
    <xdr:to>
      <xdr:col>7</xdr:col>
      <xdr:colOff>0</xdr:colOff>
      <xdr:row>43</xdr:row>
      <xdr:rowOff>133350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5191125" y="11963400"/>
          <a:ext cx="24574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(képviselője)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38"/>
  <sheetViews>
    <sheetView showGridLines="0" zoomScale="75" zoomScaleNormal="75" zoomScaleSheetLayoutView="75" workbookViewId="0" topLeftCell="A1">
      <selection activeCell="I12" sqref="I12:S12"/>
    </sheetView>
  </sheetViews>
  <sheetFormatPr defaultColWidth="9.00390625" defaultRowHeight="12.75"/>
  <cols>
    <col min="1" max="1" width="8.875" style="1" customWidth="1"/>
    <col min="2" max="18" width="4.25390625" style="1" customWidth="1"/>
    <col min="19" max="19" width="5.625" style="1" customWidth="1"/>
    <col min="20" max="36" width="4.25390625" style="1" customWidth="1"/>
    <col min="37" max="16384" width="8.875" style="1" customWidth="1"/>
  </cols>
  <sheetData>
    <row r="1" spans="2:19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19" ht="27.75" customHeight="1">
      <c r="B2" s="3">
        <v>1</v>
      </c>
      <c r="C2" s="3">
        <v>8</v>
      </c>
      <c r="D2" s="3">
        <v>0</v>
      </c>
      <c r="E2" s="3">
        <v>8</v>
      </c>
      <c r="F2" s="3">
        <v>7</v>
      </c>
      <c r="G2" s="3">
        <v>9</v>
      </c>
      <c r="H2" s="3">
        <v>4</v>
      </c>
      <c r="I2" s="3">
        <v>9</v>
      </c>
      <c r="J2" s="3">
        <v>9</v>
      </c>
      <c r="K2" s="3">
        <v>2</v>
      </c>
      <c r="L2" s="3">
        <v>4</v>
      </c>
      <c r="M2" s="3">
        <v>0</v>
      </c>
      <c r="N2" s="3">
        <v>5</v>
      </c>
      <c r="O2" s="3">
        <v>2</v>
      </c>
      <c r="P2" s="3">
        <v>1</v>
      </c>
      <c r="Q2" s="3">
        <v>0</v>
      </c>
      <c r="R2" s="3">
        <v>1</v>
      </c>
      <c r="S2" s="2"/>
    </row>
    <row r="3" spans="2:19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19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2:19" ht="12.7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2:19" ht="12.7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2:19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2:19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2:19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2:19" ht="12.7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2:19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2:19" ht="20.25" customHeight="1">
      <c r="B12" s="4" t="s">
        <v>0</v>
      </c>
      <c r="C12" s="2"/>
      <c r="D12" s="2"/>
      <c r="E12" s="2"/>
      <c r="F12" s="2"/>
      <c r="G12" s="2"/>
      <c r="H12" s="2"/>
      <c r="I12" s="60" t="s">
        <v>1</v>
      </c>
      <c r="J12" s="60"/>
      <c r="K12" s="60"/>
      <c r="L12" s="60"/>
      <c r="M12" s="60"/>
      <c r="N12" s="60"/>
      <c r="O12" s="60"/>
      <c r="P12" s="60"/>
      <c r="Q12" s="60"/>
      <c r="R12" s="60"/>
      <c r="S12" s="60"/>
    </row>
    <row r="13" spans="2:19" ht="12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2:19" ht="15">
      <c r="B14" s="4" t="s">
        <v>2</v>
      </c>
      <c r="C14" s="4"/>
      <c r="D14" s="4"/>
      <c r="E14" s="4"/>
      <c r="F14" s="4"/>
      <c r="G14" s="4"/>
      <c r="H14" s="4"/>
      <c r="I14" s="2"/>
      <c r="J14" s="61" t="s">
        <v>3</v>
      </c>
      <c r="K14" s="61"/>
      <c r="L14" s="61"/>
      <c r="M14" s="61"/>
      <c r="N14" s="61"/>
      <c r="O14" s="61"/>
      <c r="P14" s="61"/>
      <c r="Q14" s="61"/>
      <c r="R14" s="61"/>
      <c r="S14" s="61"/>
    </row>
    <row r="15" spans="2:19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2:19" ht="12.75">
      <c r="B16" s="2" t="s">
        <v>4</v>
      </c>
      <c r="C16" s="2"/>
      <c r="D16" s="2"/>
      <c r="E16" s="2"/>
      <c r="F16" s="2"/>
      <c r="G16" s="2"/>
      <c r="H16" s="2"/>
      <c r="I16" s="2" t="s">
        <v>109</v>
      </c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2:19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2:19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2:19" ht="33" customHeight="1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2:19" ht="19.5" customHeight="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2:19" ht="19.5" customHeight="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2:19" ht="19.5" customHeight="1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2:19" ht="19.5" customHeight="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2:19" ht="19.5" customHeight="1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2:19" ht="19.5" customHeight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2:19" ht="19.5" customHeigh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2:19" ht="19.5" customHeight="1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2:19" ht="19.5" customHeight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2:19" ht="19.5" customHeight="1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2:19" ht="19.5" customHeight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2:19" ht="19.5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2:19" ht="19.5" customHeight="1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2:19" ht="19.5" customHeight="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2:19" ht="19.5" customHeight="1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2:19" ht="19.5" customHeight="1">
      <c r="B35" s="62" t="s">
        <v>5</v>
      </c>
      <c r="C35" s="62"/>
      <c r="D35" s="62"/>
      <c r="E35" s="62"/>
      <c r="F35" s="62"/>
      <c r="G35" s="63">
        <v>42444</v>
      </c>
      <c r="H35" s="63"/>
      <c r="I35" s="63"/>
      <c r="J35" s="63"/>
      <c r="K35" s="63"/>
      <c r="L35" s="5"/>
      <c r="M35" s="5"/>
      <c r="N35" s="2"/>
      <c r="O35" s="2"/>
      <c r="P35" s="2"/>
      <c r="Q35" s="2"/>
      <c r="R35" s="2"/>
      <c r="S35" s="2"/>
    </row>
    <row r="36" spans="2:19" ht="19.5" customHeight="1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19" ht="19.5" customHeight="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2:19" ht="19.5" customHeight="1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</sheetData>
  <sheetProtection selectLockedCells="1" selectUnlockedCells="1"/>
  <mergeCells count="4">
    <mergeCell ref="I12:S12"/>
    <mergeCell ref="J14:S14"/>
    <mergeCell ref="B35:F35"/>
    <mergeCell ref="G35:K35"/>
  </mergeCells>
  <dataValidations count="1">
    <dataValidation type="whole" showErrorMessage="1" error="ROSSZ SZÁMOT ÍRTÁL BE!" sqref="B2:R2">
      <formula1>-1</formula1>
      <formula2>10</formula2>
    </dataValidation>
  </dataValidations>
  <printOptions horizontalCentered="1"/>
  <pageMargins left="1.18125" right="0.7875" top="0.9840277777777777" bottom="0.9840277777777777" header="0.5118055555555555" footer="0.5118055555555555"/>
  <pageSetup horizontalDpi="300" verticalDpi="300" orientation="portrait" paperSize="9"/>
  <colBreaks count="1" manualBreakCount="1">
    <brk id="1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5"/>
  <sheetViews>
    <sheetView showGridLines="0" zoomScale="75" zoomScaleNormal="75" zoomScaleSheetLayoutView="75" workbookViewId="0" topLeftCell="A10">
      <selection activeCell="S34" sqref="S34"/>
    </sheetView>
  </sheetViews>
  <sheetFormatPr defaultColWidth="9.00390625" defaultRowHeight="12.75"/>
  <cols>
    <col min="1" max="1" width="8.875" style="1" customWidth="1"/>
    <col min="2" max="2" width="5.125" style="1" customWidth="1"/>
    <col min="3" max="3" width="4.375" style="1" customWidth="1"/>
    <col min="4" max="4" width="4.875" style="1" customWidth="1"/>
    <col min="5" max="5" width="4.75390625" style="1" customWidth="1"/>
    <col min="6" max="6" width="5.125" style="1" customWidth="1"/>
    <col min="7" max="7" width="4.75390625" style="1" customWidth="1"/>
    <col min="8" max="8" width="4.875" style="1" customWidth="1"/>
    <col min="9" max="9" width="5.125" style="1" customWidth="1"/>
    <col min="10" max="10" width="4.875" style="1" customWidth="1"/>
    <col min="11" max="12" width="4.25390625" style="1" customWidth="1"/>
    <col min="13" max="13" width="5.125" style="1" customWidth="1"/>
    <col min="14" max="18" width="4.25390625" style="1" customWidth="1"/>
    <col min="19" max="19" width="11.00390625" style="1" customWidth="1"/>
    <col min="20" max="36" width="4.25390625" style="1" customWidth="1"/>
    <col min="37" max="16384" width="8.875" style="1" customWidth="1"/>
  </cols>
  <sheetData>
    <row r="1" spans="2:19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19" ht="27.75" customHeight="1">
      <c r="B2" s="6">
        <f>Előlap!B2</f>
        <v>1</v>
      </c>
      <c r="C2" s="6">
        <f>Előlap!C2</f>
        <v>8</v>
      </c>
      <c r="D2" s="6">
        <f>Előlap!D2</f>
        <v>0</v>
      </c>
      <c r="E2" s="6">
        <f>Előlap!E2</f>
        <v>8</v>
      </c>
      <c r="F2" s="6">
        <f>Előlap!F2</f>
        <v>7</v>
      </c>
      <c r="G2" s="6">
        <f>Előlap!G2</f>
        <v>9</v>
      </c>
      <c r="H2" s="6">
        <f>Előlap!H2</f>
        <v>4</v>
      </c>
      <c r="I2" s="6">
        <f>Előlap!I2</f>
        <v>9</v>
      </c>
      <c r="J2" s="6">
        <f>Előlap!J2</f>
        <v>9</v>
      </c>
      <c r="K2" s="6">
        <f>Előlap!K2</f>
        <v>2</v>
      </c>
      <c r="L2" s="6">
        <f>Előlap!L2</f>
        <v>4</v>
      </c>
      <c r="M2" s="6">
        <f>Előlap!M2</f>
        <v>0</v>
      </c>
      <c r="N2" s="6">
        <f>Előlap!N2</f>
        <v>5</v>
      </c>
      <c r="O2" s="6">
        <f>Előlap!O2</f>
        <v>2</v>
      </c>
      <c r="P2" s="6">
        <f>Előlap!P2</f>
        <v>1</v>
      </c>
      <c r="Q2" s="6">
        <f>Előlap!Q2</f>
        <v>0</v>
      </c>
      <c r="R2" s="6">
        <f>Előlap!R2</f>
        <v>1</v>
      </c>
      <c r="S2" s="2"/>
    </row>
    <row r="3" spans="2:19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19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2:19" ht="12.75">
      <c r="B5" s="2" t="str">
        <f>Előlap!B16</f>
        <v>Beszámololó forduló napja:</v>
      </c>
      <c r="C5" s="2"/>
      <c r="D5" s="2"/>
      <c r="E5" s="2"/>
      <c r="F5" s="2"/>
      <c r="G5" s="2"/>
      <c r="H5" s="2" t="str">
        <f>Előlap!I16</f>
        <v>2015. december 31.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2:19" ht="12.7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2:19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2:19" ht="20.25" customHeight="1">
      <c r="B8" s="84" t="str">
        <f>IF(Előlap!I12&lt;&gt;"",Előlap!I12,"")</f>
        <v>MAGYAR PARALIMPIAI BIZOTTSÁG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2"/>
      <c r="O8" s="2"/>
      <c r="P8" s="2"/>
      <c r="Q8" s="2"/>
      <c r="R8" s="2"/>
      <c r="S8" s="2"/>
    </row>
    <row r="9" spans="2:19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2:19" ht="12.7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2:19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2:19" ht="12.7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2:19" ht="12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2:19" ht="12.7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33" customHeight="1">
      <c r="A15" s="7" t="s">
        <v>6</v>
      </c>
      <c r="B15" s="85" t="s">
        <v>7</v>
      </c>
      <c r="C15" s="85"/>
      <c r="D15" s="85"/>
      <c r="E15" s="85"/>
      <c r="F15" s="85"/>
      <c r="G15" s="85"/>
      <c r="H15" s="85"/>
      <c r="I15" s="85"/>
      <c r="J15" s="85"/>
      <c r="K15" s="86" t="s">
        <v>8</v>
      </c>
      <c r="L15" s="86"/>
      <c r="M15" s="86"/>
      <c r="N15" s="58" t="s">
        <v>9</v>
      </c>
      <c r="O15" s="58"/>
      <c r="P15" s="58"/>
      <c r="Q15" s="58"/>
      <c r="R15" s="82" t="s">
        <v>10</v>
      </c>
      <c r="S15" s="82"/>
    </row>
    <row r="16" spans="1:19" ht="18" customHeight="1">
      <c r="A16" s="8" t="s">
        <v>11</v>
      </c>
      <c r="B16" s="9"/>
      <c r="C16" s="10"/>
      <c r="D16" s="10" t="s">
        <v>12</v>
      </c>
      <c r="E16" s="10"/>
      <c r="F16" s="10"/>
      <c r="G16" s="10"/>
      <c r="H16" s="10"/>
      <c r="I16" s="11"/>
      <c r="J16" s="11"/>
      <c r="K16" s="12"/>
      <c r="L16" s="13" t="s">
        <v>13</v>
      </c>
      <c r="M16" s="14"/>
      <c r="N16" s="15"/>
      <c r="O16" s="16"/>
      <c r="P16" s="16" t="s">
        <v>14</v>
      </c>
      <c r="Q16" s="16"/>
      <c r="R16" s="12"/>
      <c r="S16" s="17" t="s">
        <v>15</v>
      </c>
    </row>
    <row r="17" spans="1:19" ht="19.5" customHeight="1">
      <c r="A17" s="8" t="s">
        <v>16</v>
      </c>
      <c r="B17" s="79" t="s">
        <v>17</v>
      </c>
      <c r="C17" s="79"/>
      <c r="D17" s="79"/>
      <c r="E17" s="79"/>
      <c r="F17" s="79"/>
      <c r="G17" s="79"/>
      <c r="H17" s="79"/>
      <c r="I17" s="79"/>
      <c r="J17" s="79"/>
      <c r="K17" s="83">
        <f>SUM(K18:M20)</f>
        <v>23846</v>
      </c>
      <c r="L17" s="83"/>
      <c r="M17" s="83"/>
      <c r="N17" s="80">
        <f>SUM(N18:Q20)</f>
        <v>0</v>
      </c>
      <c r="O17" s="80"/>
      <c r="P17" s="80"/>
      <c r="Q17" s="80"/>
      <c r="R17" s="81">
        <f>SUM(R18:S20)</f>
        <v>41739</v>
      </c>
      <c r="S17" s="81"/>
    </row>
    <row r="18" spans="1:19" ht="19.5" customHeight="1">
      <c r="A18" s="8" t="s">
        <v>18</v>
      </c>
      <c r="B18" s="18" t="s">
        <v>19</v>
      </c>
      <c r="C18" s="76" t="s">
        <v>20</v>
      </c>
      <c r="D18" s="76"/>
      <c r="E18" s="76"/>
      <c r="F18" s="76"/>
      <c r="G18" s="76"/>
      <c r="H18" s="76"/>
      <c r="I18" s="76"/>
      <c r="J18" s="76"/>
      <c r="K18" s="77">
        <v>216</v>
      </c>
      <c r="L18" s="77"/>
      <c r="M18" s="77"/>
      <c r="N18" s="77"/>
      <c r="O18" s="77"/>
      <c r="P18" s="77"/>
      <c r="Q18" s="77"/>
      <c r="R18" s="78">
        <v>442</v>
      </c>
      <c r="S18" s="78"/>
    </row>
    <row r="19" spans="1:19" ht="19.5" customHeight="1">
      <c r="A19" s="8" t="s">
        <v>21</v>
      </c>
      <c r="B19" s="18" t="s">
        <v>22</v>
      </c>
      <c r="C19" s="76" t="s">
        <v>23</v>
      </c>
      <c r="D19" s="76"/>
      <c r="E19" s="76"/>
      <c r="F19" s="76"/>
      <c r="G19" s="76"/>
      <c r="H19" s="76"/>
      <c r="I19" s="76"/>
      <c r="J19" s="76"/>
      <c r="K19" s="77">
        <v>22911</v>
      </c>
      <c r="L19" s="77"/>
      <c r="M19" s="77"/>
      <c r="N19" s="77"/>
      <c r="O19" s="77"/>
      <c r="P19" s="77"/>
      <c r="Q19" s="77"/>
      <c r="R19" s="78">
        <v>41297</v>
      </c>
      <c r="S19" s="78"/>
    </row>
    <row r="20" spans="1:19" ht="19.5" customHeight="1">
      <c r="A20" s="8" t="s">
        <v>24</v>
      </c>
      <c r="B20" s="18" t="s">
        <v>25</v>
      </c>
      <c r="C20" s="76" t="s">
        <v>26</v>
      </c>
      <c r="D20" s="76"/>
      <c r="E20" s="76"/>
      <c r="F20" s="76"/>
      <c r="G20" s="76"/>
      <c r="H20" s="76"/>
      <c r="I20" s="76"/>
      <c r="J20" s="76"/>
      <c r="K20" s="77">
        <v>719</v>
      </c>
      <c r="L20" s="77"/>
      <c r="M20" s="77"/>
      <c r="N20" s="77"/>
      <c r="O20" s="77"/>
      <c r="P20" s="77"/>
      <c r="Q20" s="77"/>
      <c r="R20" s="78"/>
      <c r="S20" s="78"/>
    </row>
    <row r="21" spans="1:19" ht="19.5" customHeight="1">
      <c r="A21" s="8" t="s">
        <v>27</v>
      </c>
      <c r="B21" s="79" t="s">
        <v>28</v>
      </c>
      <c r="C21" s="79"/>
      <c r="D21" s="79"/>
      <c r="E21" s="79"/>
      <c r="F21" s="79"/>
      <c r="G21" s="79"/>
      <c r="H21" s="79"/>
      <c r="I21" s="79"/>
      <c r="J21" s="79"/>
      <c r="K21" s="80">
        <f>SUM(K22:M25)</f>
        <v>55589</v>
      </c>
      <c r="L21" s="80"/>
      <c r="M21" s="80"/>
      <c r="N21" s="80">
        <f>SUM(N22:Q25)</f>
        <v>0</v>
      </c>
      <c r="O21" s="80"/>
      <c r="P21" s="80"/>
      <c r="Q21" s="80"/>
      <c r="R21" s="81">
        <f>SUM(R22:S25)</f>
        <v>43714</v>
      </c>
      <c r="S21" s="81"/>
    </row>
    <row r="22" spans="1:19" ht="19.5" customHeight="1">
      <c r="A22" s="8" t="s">
        <v>29</v>
      </c>
      <c r="B22" s="18" t="s">
        <v>19</v>
      </c>
      <c r="C22" s="76" t="s">
        <v>30</v>
      </c>
      <c r="D22" s="76"/>
      <c r="E22" s="76"/>
      <c r="F22" s="76"/>
      <c r="G22" s="76"/>
      <c r="H22" s="76"/>
      <c r="I22" s="76"/>
      <c r="J22" s="76"/>
      <c r="K22" s="77">
        <v>0</v>
      </c>
      <c r="L22" s="77"/>
      <c r="M22" s="77"/>
      <c r="N22" s="77"/>
      <c r="O22" s="77"/>
      <c r="P22" s="77"/>
      <c r="Q22" s="77"/>
      <c r="R22" s="78"/>
      <c r="S22" s="78"/>
    </row>
    <row r="23" spans="1:19" ht="19.5" customHeight="1">
      <c r="A23" s="8" t="s">
        <v>31</v>
      </c>
      <c r="B23" s="18" t="s">
        <v>22</v>
      </c>
      <c r="C23" s="76" t="s">
        <v>32</v>
      </c>
      <c r="D23" s="76"/>
      <c r="E23" s="76"/>
      <c r="F23" s="76"/>
      <c r="G23" s="76"/>
      <c r="H23" s="76"/>
      <c r="I23" s="76"/>
      <c r="J23" s="76"/>
      <c r="K23" s="77">
        <v>2720</v>
      </c>
      <c r="L23" s="77"/>
      <c r="M23" s="77"/>
      <c r="N23" s="77"/>
      <c r="O23" s="77"/>
      <c r="P23" s="77"/>
      <c r="Q23" s="77"/>
      <c r="R23" s="78">
        <v>5553</v>
      </c>
      <c r="S23" s="78"/>
    </row>
    <row r="24" spans="1:19" ht="19.5" customHeight="1">
      <c r="A24" s="8" t="s">
        <v>33</v>
      </c>
      <c r="B24" s="18" t="s">
        <v>25</v>
      </c>
      <c r="C24" s="76" t="s">
        <v>34</v>
      </c>
      <c r="D24" s="76"/>
      <c r="E24" s="76"/>
      <c r="F24" s="76"/>
      <c r="G24" s="76"/>
      <c r="H24" s="76"/>
      <c r="I24" s="76"/>
      <c r="J24" s="76"/>
      <c r="K24" s="77"/>
      <c r="L24" s="77"/>
      <c r="M24" s="77"/>
      <c r="N24" s="77"/>
      <c r="O24" s="77"/>
      <c r="P24" s="77"/>
      <c r="Q24" s="77"/>
      <c r="R24" s="78"/>
      <c r="S24" s="78"/>
    </row>
    <row r="25" spans="1:19" ht="19.5" customHeight="1">
      <c r="A25" s="8" t="s">
        <v>35</v>
      </c>
      <c r="B25" s="20" t="s">
        <v>36</v>
      </c>
      <c r="C25" s="73" t="s">
        <v>37</v>
      </c>
      <c r="D25" s="73"/>
      <c r="E25" s="73"/>
      <c r="F25" s="73"/>
      <c r="G25" s="73"/>
      <c r="H25" s="73"/>
      <c r="I25" s="73"/>
      <c r="J25" s="73"/>
      <c r="K25" s="74">
        <v>52869</v>
      </c>
      <c r="L25" s="74"/>
      <c r="M25" s="74"/>
      <c r="N25" s="74"/>
      <c r="O25" s="74"/>
      <c r="P25" s="74"/>
      <c r="Q25" s="74"/>
      <c r="R25" s="75">
        <v>38161</v>
      </c>
      <c r="S25" s="75"/>
    </row>
    <row r="26" spans="1:19" s="23" customFormat="1" ht="19.5" customHeight="1">
      <c r="A26" s="21">
        <v>10</v>
      </c>
      <c r="B26" s="22" t="s">
        <v>38</v>
      </c>
      <c r="C26" s="70" t="s">
        <v>39</v>
      </c>
      <c r="D26" s="70"/>
      <c r="E26" s="70"/>
      <c r="F26" s="70"/>
      <c r="G26" s="70"/>
      <c r="H26" s="70"/>
      <c r="I26" s="70"/>
      <c r="J26" s="70"/>
      <c r="K26" s="71">
        <v>29834</v>
      </c>
      <c r="L26" s="71"/>
      <c r="M26" s="71"/>
      <c r="N26" s="71"/>
      <c r="O26" s="71"/>
      <c r="P26" s="71"/>
      <c r="Q26" s="71"/>
      <c r="R26" s="72">
        <v>35339</v>
      </c>
      <c r="S26" s="72"/>
    </row>
    <row r="27" spans="1:19" ht="19.5" customHeight="1">
      <c r="A27" s="66" t="s">
        <v>40</v>
      </c>
      <c r="B27" s="67" t="s">
        <v>41</v>
      </c>
      <c r="C27" s="67"/>
      <c r="D27" s="67"/>
      <c r="E27" s="67"/>
      <c r="F27" s="67"/>
      <c r="G27" s="67"/>
      <c r="H27" s="67"/>
      <c r="I27" s="67"/>
      <c r="J27" s="67"/>
      <c r="K27" s="68">
        <f>+K21+K17+K26</f>
        <v>109269</v>
      </c>
      <c r="L27" s="68"/>
      <c r="M27" s="68"/>
      <c r="N27" s="69">
        <f>+N21+N17+N26</f>
        <v>0</v>
      </c>
      <c r="O27" s="69"/>
      <c r="P27" s="69"/>
      <c r="Q27" s="69"/>
      <c r="R27" s="64">
        <f>+R21+R17+R26</f>
        <v>120792</v>
      </c>
      <c r="S27" s="64"/>
    </row>
    <row r="28" spans="1:19" ht="19.5" customHeight="1">
      <c r="A28" s="66"/>
      <c r="B28" s="67"/>
      <c r="C28" s="67"/>
      <c r="D28" s="67"/>
      <c r="E28" s="67"/>
      <c r="F28" s="67"/>
      <c r="G28" s="67"/>
      <c r="H28" s="67"/>
      <c r="I28" s="67"/>
      <c r="J28" s="67"/>
      <c r="K28" s="68"/>
      <c r="L28" s="68"/>
      <c r="M28" s="68"/>
      <c r="N28" s="69"/>
      <c r="O28" s="69"/>
      <c r="P28" s="69"/>
      <c r="Q28" s="69"/>
      <c r="R28" s="64"/>
      <c r="S28" s="64"/>
    </row>
    <row r="29" spans="2:19" ht="19.5" customHeight="1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2:19" ht="19.5" customHeight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2:19" ht="19.5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2:19" ht="19.5" customHeight="1">
      <c r="B32" s="62" t="str">
        <f>+Előlap!B35</f>
        <v>Kelt.: Budapest, </v>
      </c>
      <c r="C32" s="62"/>
      <c r="D32" s="62"/>
      <c r="E32" s="62"/>
      <c r="F32" s="62"/>
      <c r="G32" s="65">
        <f>Előlap!G35</f>
        <v>42444</v>
      </c>
      <c r="H32" s="65"/>
      <c r="I32" s="65"/>
      <c r="J32" s="65"/>
      <c r="K32" s="65"/>
      <c r="L32" s="5"/>
      <c r="M32" s="5"/>
      <c r="N32" s="2"/>
      <c r="O32" s="2"/>
      <c r="P32" s="2"/>
      <c r="Q32" s="2"/>
      <c r="R32" s="2"/>
      <c r="S32" s="2"/>
    </row>
    <row r="33" spans="2:19" ht="19.5" customHeight="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2:19" ht="19.5" customHeight="1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2:19" ht="19.5" customHeight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</sheetData>
  <sheetProtection selectLockedCells="1" selectUnlockedCells="1"/>
  <mergeCells count="52">
    <mergeCell ref="B8:M8"/>
    <mergeCell ref="B15:J15"/>
    <mergeCell ref="K15:M15"/>
    <mergeCell ref="N15:Q15"/>
    <mergeCell ref="R15:S15"/>
    <mergeCell ref="B17:J17"/>
    <mergeCell ref="K17:M17"/>
    <mergeCell ref="N17:Q17"/>
    <mergeCell ref="R17:S17"/>
    <mergeCell ref="C18:J18"/>
    <mergeCell ref="K18:M18"/>
    <mergeCell ref="N18:Q18"/>
    <mergeCell ref="R18:S18"/>
    <mergeCell ref="C19:J19"/>
    <mergeCell ref="K19:M19"/>
    <mergeCell ref="N19:Q19"/>
    <mergeCell ref="R19:S19"/>
    <mergeCell ref="C20:J20"/>
    <mergeCell ref="K20:M20"/>
    <mergeCell ref="N20:Q20"/>
    <mergeCell ref="R20:S20"/>
    <mergeCell ref="B21:J21"/>
    <mergeCell ref="K21:M21"/>
    <mergeCell ref="N21:Q21"/>
    <mergeCell ref="R21:S21"/>
    <mergeCell ref="C22:J22"/>
    <mergeCell ref="K22:M22"/>
    <mergeCell ref="N22:Q22"/>
    <mergeCell ref="R22:S22"/>
    <mergeCell ref="C23:J23"/>
    <mergeCell ref="K23:M23"/>
    <mergeCell ref="N23:Q23"/>
    <mergeCell ref="R23:S23"/>
    <mergeCell ref="C24:J24"/>
    <mergeCell ref="K24:M24"/>
    <mergeCell ref="N24:Q24"/>
    <mergeCell ref="R24:S24"/>
    <mergeCell ref="C25:J25"/>
    <mergeCell ref="K25:M25"/>
    <mergeCell ref="N25:Q25"/>
    <mergeCell ref="R25:S25"/>
    <mergeCell ref="C26:J26"/>
    <mergeCell ref="K26:M26"/>
    <mergeCell ref="N26:Q26"/>
    <mergeCell ref="R26:S26"/>
    <mergeCell ref="R27:S28"/>
    <mergeCell ref="B32:F32"/>
    <mergeCell ref="G32:K32"/>
    <mergeCell ref="A27:A28"/>
    <mergeCell ref="B27:J28"/>
    <mergeCell ref="K27:M28"/>
    <mergeCell ref="N27:Q28"/>
  </mergeCells>
  <conditionalFormatting sqref="K21:P21 R21:S21">
    <cfRule type="expression" priority="1" dxfId="0" stopIfTrue="1">
      <formula>OR(#REF!&lt;&gt;"",#REF!&lt;&gt;"",#REF!&lt;&gt;"",#REF!&lt;&gt;"")=TRUE</formula>
    </cfRule>
  </conditionalFormatting>
  <conditionalFormatting sqref="K17:S17">
    <cfRule type="expression" priority="2" dxfId="0" stopIfTrue="1">
      <formula>OR(#REF!&lt;&gt;"",#REF!&lt;&gt;"",#REF!&lt;&gt;"",#REF!&lt;&gt;"",#REF!&lt;&gt;"",#REF!&lt;&gt;"")=TRUE</formula>
    </cfRule>
  </conditionalFormatting>
  <conditionalFormatting sqref="K27:S27">
    <cfRule type="expression" priority="3" dxfId="0" stopIfTrue="1">
      <formula>OR(#REF!&lt;&gt;"",#REF!&lt;&gt;"",#REF!&lt;&gt;"",#REF!&lt;&gt;"",#REF!&lt;&gt;"",#REF!&lt;&gt;"",#REF!&lt;&gt;"",#REF!&lt;&gt;"",#REF!&lt;&gt;"",#REF!&lt;&gt;"",#REF!&lt;&gt;"")=TRUE</formula>
    </cfRule>
  </conditionalFormatting>
  <conditionalFormatting sqref="K28:S28">
    <cfRule type="expression" priority="4" dxfId="0" stopIfTrue="1">
      <formula>OR(#REF!&lt;&gt;"",#REF!&lt;&gt;"",#REF!&lt;&gt;"",#REF!&lt;&gt;"",#REF!&lt;&gt;"",#REF!&lt;&gt;"",#REF!&lt;&gt;"",#REF!&lt;&gt;"",#REF!&lt;&gt;"",#REF!&lt;&gt;"",#REF!&lt;&gt;"")=TRUE</formula>
    </cfRule>
  </conditionalFormatting>
  <printOptions/>
  <pageMargins left="0.5597222222222222" right="0.4" top="0.9840277777777777" bottom="0.9840277777777777" header="0.5118055555555555" footer="0.5118055555555555"/>
  <pageSetup horizontalDpi="300" verticalDpi="300" orientation="portrait" paperSize="9" scale="95" r:id="rId2"/>
  <colBreaks count="1" manualBreakCount="1">
    <brk id="1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showGridLines="0" tabSelected="1" zoomScale="75" zoomScaleNormal="75" zoomScaleSheetLayoutView="75" workbookViewId="0" topLeftCell="A1">
      <selection activeCell="S34" sqref="S34"/>
    </sheetView>
  </sheetViews>
  <sheetFormatPr defaultColWidth="9.00390625" defaultRowHeight="12.75"/>
  <cols>
    <col min="1" max="1" width="8.875" style="24" customWidth="1"/>
    <col min="2" max="2" width="4.25390625" style="1" customWidth="1"/>
    <col min="3" max="10" width="5.75390625" style="1" customWidth="1"/>
    <col min="11" max="18" width="4.25390625" style="1" customWidth="1"/>
    <col min="19" max="19" width="8.875" style="1" customWidth="1"/>
    <col min="20" max="36" width="4.25390625" style="1" customWidth="1"/>
    <col min="37" max="16384" width="8.875" style="1" customWidth="1"/>
  </cols>
  <sheetData>
    <row r="1" spans="2:19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19" ht="27.75" customHeight="1">
      <c r="B2" s="6">
        <f>Eszközök!B2</f>
        <v>1</v>
      </c>
      <c r="C2" s="6">
        <f>Eszközök!C2</f>
        <v>8</v>
      </c>
      <c r="D2" s="6">
        <f>Eszközök!D2</f>
        <v>0</v>
      </c>
      <c r="E2" s="6">
        <f>Eszközök!E2</f>
        <v>8</v>
      </c>
      <c r="F2" s="6">
        <f>Eszközök!F2</f>
        <v>7</v>
      </c>
      <c r="G2" s="6">
        <f>Eszközök!G2</f>
        <v>9</v>
      </c>
      <c r="H2" s="6">
        <f>Eszközök!H2</f>
        <v>4</v>
      </c>
      <c r="I2" s="6">
        <f>Eszközök!I2</f>
        <v>9</v>
      </c>
      <c r="J2" s="6">
        <f>Eszközök!J2</f>
        <v>9</v>
      </c>
      <c r="K2" s="6">
        <f>Eszközök!K2</f>
        <v>2</v>
      </c>
      <c r="L2" s="6">
        <f>Eszközök!L2</f>
        <v>4</v>
      </c>
      <c r="M2" s="6">
        <f>Eszközök!M2</f>
        <v>0</v>
      </c>
      <c r="N2" s="6">
        <f>Eszközök!N2</f>
        <v>5</v>
      </c>
      <c r="O2" s="6">
        <f>Eszközök!O2</f>
        <v>2</v>
      </c>
      <c r="P2" s="6">
        <f>Eszközök!P2</f>
        <v>1</v>
      </c>
      <c r="Q2" s="6">
        <f>Eszközök!Q2</f>
        <v>0</v>
      </c>
      <c r="R2" s="6">
        <f>Eszközök!R2</f>
        <v>1</v>
      </c>
      <c r="S2" s="2"/>
    </row>
    <row r="3" spans="2:19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19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2:19" ht="12.75">
      <c r="B5" s="2" t="str">
        <f>Előlap!B16</f>
        <v>Beszámololó forduló napja:</v>
      </c>
      <c r="C5" s="2"/>
      <c r="D5" s="2"/>
      <c r="E5" s="2"/>
      <c r="F5" s="2"/>
      <c r="G5" s="2" t="str">
        <f>Előlap!I16</f>
        <v>2015. december 31.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2:19" ht="12.7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2:19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2:19" ht="20.25" customHeight="1">
      <c r="B8" s="105" t="str">
        <f>Eszközök!B8:M8</f>
        <v>MAGYAR PARALIMPIAI BIZOTTSÁG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2"/>
      <c r="O8" s="2"/>
      <c r="P8" s="2"/>
      <c r="Q8" s="2"/>
      <c r="R8" s="2"/>
      <c r="S8" s="2"/>
    </row>
    <row r="9" spans="2:19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2:19" ht="12.7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2:19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2:19" ht="12.7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2:19" ht="12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2:19" ht="12.7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33" customHeight="1">
      <c r="A15" s="7" t="s">
        <v>6</v>
      </c>
      <c r="B15" s="106" t="s">
        <v>42</v>
      </c>
      <c r="C15" s="106"/>
      <c r="D15" s="106"/>
      <c r="E15" s="106"/>
      <c r="F15" s="106"/>
      <c r="G15" s="106"/>
      <c r="H15" s="106"/>
      <c r="I15" s="106"/>
      <c r="J15" s="106"/>
      <c r="K15" s="86" t="s">
        <v>8</v>
      </c>
      <c r="L15" s="86"/>
      <c r="M15" s="86"/>
      <c r="N15" s="58" t="s">
        <v>9</v>
      </c>
      <c r="O15" s="58"/>
      <c r="P15" s="58"/>
      <c r="Q15" s="58"/>
      <c r="R15" s="82" t="s">
        <v>10</v>
      </c>
      <c r="S15" s="82"/>
    </row>
    <row r="16" spans="1:19" ht="18" customHeight="1">
      <c r="A16" s="8" t="s">
        <v>11</v>
      </c>
      <c r="B16" s="25"/>
      <c r="C16" s="26"/>
      <c r="D16" s="26"/>
      <c r="E16" s="26"/>
      <c r="F16" s="26" t="s">
        <v>12</v>
      </c>
      <c r="G16" s="26"/>
      <c r="H16" s="26"/>
      <c r="I16" s="27"/>
      <c r="J16" s="27"/>
      <c r="K16" s="28"/>
      <c r="L16" s="29" t="s">
        <v>13</v>
      </c>
      <c r="M16" s="30"/>
      <c r="N16" s="31"/>
      <c r="O16" s="16" t="s">
        <v>14</v>
      </c>
      <c r="P16" s="16"/>
      <c r="Q16" s="16"/>
      <c r="R16" s="28"/>
      <c r="S16" s="32" t="s">
        <v>15</v>
      </c>
    </row>
    <row r="17" spans="1:19" ht="19.5" customHeight="1">
      <c r="A17" s="8" t="s">
        <v>43</v>
      </c>
      <c r="B17" s="79" t="s">
        <v>44</v>
      </c>
      <c r="C17" s="79"/>
      <c r="D17" s="79"/>
      <c r="E17" s="79"/>
      <c r="F17" s="79"/>
      <c r="G17" s="79"/>
      <c r="H17" s="79"/>
      <c r="I17" s="79"/>
      <c r="J17" s="79"/>
      <c r="K17" s="80">
        <f>SUM(K18:M23)</f>
        <v>54324</v>
      </c>
      <c r="L17" s="80"/>
      <c r="M17" s="80"/>
      <c r="N17" s="80">
        <f>SUM(N18:Q23)</f>
        <v>0</v>
      </c>
      <c r="O17" s="80"/>
      <c r="P17" s="80"/>
      <c r="Q17" s="80"/>
      <c r="R17" s="81">
        <f>SUM(R18:S23)</f>
        <v>64076</v>
      </c>
      <c r="S17" s="81"/>
    </row>
    <row r="18" spans="1:19" ht="19.5" customHeight="1">
      <c r="A18" s="8" t="s">
        <v>45</v>
      </c>
      <c r="B18" s="18" t="s">
        <v>19</v>
      </c>
      <c r="C18" s="76" t="s">
        <v>46</v>
      </c>
      <c r="D18" s="76"/>
      <c r="E18" s="76"/>
      <c r="F18" s="76"/>
      <c r="G18" s="76"/>
      <c r="H18" s="76"/>
      <c r="I18" s="76"/>
      <c r="J18" s="76"/>
      <c r="K18" s="77"/>
      <c r="L18" s="77"/>
      <c r="M18" s="77"/>
      <c r="N18" s="77"/>
      <c r="O18" s="77"/>
      <c r="P18" s="77"/>
      <c r="Q18" s="77"/>
      <c r="R18" s="78"/>
      <c r="S18" s="78"/>
    </row>
    <row r="19" spans="1:19" ht="19.5" customHeight="1">
      <c r="A19" s="8" t="s">
        <v>47</v>
      </c>
      <c r="B19" s="18" t="s">
        <v>22</v>
      </c>
      <c r="C19" s="104" t="s">
        <v>48</v>
      </c>
      <c r="D19" s="104"/>
      <c r="E19" s="104"/>
      <c r="F19" s="104"/>
      <c r="G19" s="104"/>
      <c r="H19" s="104"/>
      <c r="I19" s="104"/>
      <c r="J19" s="104"/>
      <c r="K19" s="77">
        <v>92779</v>
      </c>
      <c r="L19" s="77"/>
      <c r="M19" s="77"/>
      <c r="N19" s="77"/>
      <c r="O19" s="77"/>
      <c r="P19" s="77"/>
      <c r="Q19" s="77"/>
      <c r="R19" s="78">
        <v>54323</v>
      </c>
      <c r="S19" s="78"/>
    </row>
    <row r="20" spans="1:19" ht="19.5" customHeight="1">
      <c r="A20" s="8" t="s">
        <v>49</v>
      </c>
      <c r="B20" s="18" t="s">
        <v>25</v>
      </c>
      <c r="C20" s="76" t="s">
        <v>50</v>
      </c>
      <c r="D20" s="76"/>
      <c r="E20" s="76"/>
      <c r="F20" s="76"/>
      <c r="G20" s="76"/>
      <c r="H20" s="76"/>
      <c r="I20" s="76"/>
      <c r="J20" s="76"/>
      <c r="K20" s="96"/>
      <c r="L20" s="96"/>
      <c r="M20" s="96"/>
      <c r="N20" s="77"/>
      <c r="O20" s="77"/>
      <c r="P20" s="77"/>
      <c r="Q20" s="77"/>
      <c r="R20" s="78"/>
      <c r="S20" s="78"/>
    </row>
    <row r="21" spans="1:19" ht="19.5" customHeight="1">
      <c r="A21" s="8"/>
      <c r="B21" s="18" t="s">
        <v>36</v>
      </c>
      <c r="C21" s="76" t="s">
        <v>51</v>
      </c>
      <c r="D21" s="76"/>
      <c r="E21" s="76"/>
      <c r="F21" s="76"/>
      <c r="G21" s="76"/>
      <c r="H21" s="76"/>
      <c r="I21" s="76"/>
      <c r="J21" s="76"/>
      <c r="K21" s="96"/>
      <c r="L21" s="96"/>
      <c r="M21" s="96"/>
      <c r="N21" s="77"/>
      <c r="O21" s="77"/>
      <c r="P21" s="77"/>
      <c r="Q21" s="77"/>
      <c r="R21" s="78"/>
      <c r="S21" s="78"/>
    </row>
    <row r="22" spans="1:19" ht="19.5" customHeight="1">
      <c r="A22" s="8" t="s">
        <v>52</v>
      </c>
      <c r="B22" s="18" t="s">
        <v>53</v>
      </c>
      <c r="C22" s="76" t="s">
        <v>54</v>
      </c>
      <c r="D22" s="76"/>
      <c r="E22" s="76"/>
      <c r="F22" s="76"/>
      <c r="G22" s="76"/>
      <c r="H22" s="76"/>
      <c r="I22" s="76"/>
      <c r="J22" s="76"/>
      <c r="K22" s="77">
        <v>-38723</v>
      </c>
      <c r="L22" s="77"/>
      <c r="M22" s="77"/>
      <c r="N22" s="77"/>
      <c r="O22" s="77"/>
      <c r="P22" s="77"/>
      <c r="Q22" s="77"/>
      <c r="R22" s="78">
        <v>8176</v>
      </c>
      <c r="S22" s="78"/>
    </row>
    <row r="23" spans="1:19" ht="19.5" customHeight="1">
      <c r="A23" s="33" t="s">
        <v>55</v>
      </c>
      <c r="B23" s="20" t="s">
        <v>56</v>
      </c>
      <c r="C23" s="73" t="s">
        <v>57</v>
      </c>
      <c r="D23" s="73"/>
      <c r="E23" s="73"/>
      <c r="F23" s="73"/>
      <c r="G23" s="73"/>
      <c r="H23" s="73"/>
      <c r="I23" s="73"/>
      <c r="J23" s="73"/>
      <c r="K23" s="102">
        <v>268</v>
      </c>
      <c r="L23" s="102"/>
      <c r="M23" s="102"/>
      <c r="N23" s="102"/>
      <c r="O23" s="102"/>
      <c r="P23" s="102"/>
      <c r="Q23" s="102"/>
      <c r="R23" s="103">
        <v>1577</v>
      </c>
      <c r="S23" s="103"/>
    </row>
    <row r="24" spans="1:19" ht="19.5" customHeight="1">
      <c r="A24" s="34" t="s">
        <v>58</v>
      </c>
      <c r="B24" s="97" t="s">
        <v>59</v>
      </c>
      <c r="C24" s="97"/>
      <c r="D24" s="97"/>
      <c r="E24" s="97"/>
      <c r="F24" s="97"/>
      <c r="G24" s="97"/>
      <c r="H24" s="97"/>
      <c r="I24" s="97"/>
      <c r="J24" s="97"/>
      <c r="K24" s="100"/>
      <c r="L24" s="100"/>
      <c r="M24" s="100"/>
      <c r="N24" s="100"/>
      <c r="O24" s="100"/>
      <c r="P24" s="100"/>
      <c r="Q24" s="100"/>
      <c r="R24" s="101"/>
      <c r="S24" s="101"/>
    </row>
    <row r="25" spans="1:19" ht="19.5" customHeight="1">
      <c r="A25" s="34" t="s">
        <v>60</v>
      </c>
      <c r="B25" s="97" t="s">
        <v>61</v>
      </c>
      <c r="C25" s="97"/>
      <c r="D25" s="97"/>
      <c r="E25" s="97"/>
      <c r="F25" s="97"/>
      <c r="G25" s="97"/>
      <c r="H25" s="97"/>
      <c r="I25" s="97"/>
      <c r="J25" s="97"/>
      <c r="K25" s="98">
        <f>+K27+K28+K26</f>
        <v>50389</v>
      </c>
      <c r="L25" s="98"/>
      <c r="M25" s="98"/>
      <c r="N25" s="98"/>
      <c r="O25" s="98"/>
      <c r="P25" s="98"/>
      <c r="Q25" s="98"/>
      <c r="R25" s="99">
        <f>+R27+R28+R26</f>
        <v>55810</v>
      </c>
      <c r="S25" s="99"/>
    </row>
    <row r="26" spans="1:19" ht="19.5" customHeight="1">
      <c r="A26" s="8"/>
      <c r="B26" s="18" t="s">
        <v>62</v>
      </c>
      <c r="C26" s="76" t="s">
        <v>63</v>
      </c>
      <c r="D26" s="76"/>
      <c r="E26" s="76"/>
      <c r="F26" s="76"/>
      <c r="G26" s="76"/>
      <c r="H26" s="76"/>
      <c r="I26" s="76"/>
      <c r="J26" s="76"/>
      <c r="K26" s="96"/>
      <c r="L26" s="96"/>
      <c r="M26" s="96"/>
      <c r="N26" s="77"/>
      <c r="O26" s="77"/>
      <c r="P26" s="77"/>
      <c r="Q26" s="77"/>
      <c r="R26" s="78"/>
      <c r="S26" s="78"/>
    </row>
    <row r="27" spans="1:19" ht="19.5" customHeight="1">
      <c r="A27" s="35" t="s">
        <v>64</v>
      </c>
      <c r="B27" s="36" t="s">
        <v>19</v>
      </c>
      <c r="C27" s="93" t="s">
        <v>65</v>
      </c>
      <c r="D27" s="93"/>
      <c r="E27" s="93"/>
      <c r="F27" s="93"/>
      <c r="G27" s="93"/>
      <c r="H27" s="93"/>
      <c r="I27" s="93"/>
      <c r="J27" s="93"/>
      <c r="K27" s="94">
        <v>8296</v>
      </c>
      <c r="L27" s="94"/>
      <c r="M27" s="94"/>
      <c r="N27" s="94"/>
      <c r="O27" s="94"/>
      <c r="P27" s="94"/>
      <c r="Q27" s="94"/>
      <c r="R27" s="95">
        <v>5551</v>
      </c>
      <c r="S27" s="95"/>
    </row>
    <row r="28" spans="1:19" ht="19.5" customHeight="1">
      <c r="A28" s="33" t="s">
        <v>66</v>
      </c>
      <c r="B28" s="18" t="s">
        <v>22</v>
      </c>
      <c r="C28" s="76" t="s">
        <v>67</v>
      </c>
      <c r="D28" s="76"/>
      <c r="E28" s="76"/>
      <c r="F28" s="76"/>
      <c r="G28" s="76"/>
      <c r="H28" s="76"/>
      <c r="I28" s="76"/>
      <c r="J28" s="76"/>
      <c r="K28" s="77">
        <v>42093</v>
      </c>
      <c r="L28" s="77"/>
      <c r="M28" s="77"/>
      <c r="N28" s="77"/>
      <c r="O28" s="77"/>
      <c r="P28" s="77"/>
      <c r="Q28" s="77"/>
      <c r="R28" s="78">
        <v>50259</v>
      </c>
      <c r="S28" s="78"/>
    </row>
    <row r="29" spans="1:19" s="23" customFormat="1" ht="19.5" customHeight="1">
      <c r="A29" s="38"/>
      <c r="B29" s="39" t="s">
        <v>68</v>
      </c>
      <c r="C29" s="90" t="s">
        <v>69</v>
      </c>
      <c r="D29" s="90"/>
      <c r="E29" s="90"/>
      <c r="F29" s="90"/>
      <c r="G29" s="90"/>
      <c r="H29" s="90"/>
      <c r="I29" s="90"/>
      <c r="J29" s="90"/>
      <c r="K29" s="91">
        <v>4556</v>
      </c>
      <c r="L29" s="91"/>
      <c r="M29" s="91"/>
      <c r="N29" s="91"/>
      <c r="O29" s="91"/>
      <c r="P29" s="91"/>
      <c r="Q29" s="91"/>
      <c r="R29" s="92">
        <v>906</v>
      </c>
      <c r="S29" s="92"/>
    </row>
    <row r="30" spans="1:19" ht="19.5" customHeight="1">
      <c r="A30" s="88" t="s">
        <v>70</v>
      </c>
      <c r="B30" s="89" t="s">
        <v>71</v>
      </c>
      <c r="C30" s="89"/>
      <c r="D30" s="89"/>
      <c r="E30" s="89"/>
      <c r="F30" s="89"/>
      <c r="G30" s="89"/>
      <c r="H30" s="89"/>
      <c r="I30" s="89"/>
      <c r="J30" s="89"/>
      <c r="K30" s="64">
        <f>K25+K24+K17+K29</f>
        <v>109269</v>
      </c>
      <c r="L30" s="64"/>
      <c r="M30" s="64"/>
      <c r="N30" s="69">
        <f>+N25+N24+N29+N17</f>
        <v>0</v>
      </c>
      <c r="O30" s="69"/>
      <c r="P30" s="69"/>
      <c r="Q30" s="69"/>
      <c r="R30" s="64">
        <f>+R25+R24+R29+R17</f>
        <v>120792</v>
      </c>
      <c r="S30" s="64"/>
    </row>
    <row r="31" spans="1:19" ht="19.5" customHeight="1">
      <c r="A31" s="88"/>
      <c r="B31" s="89"/>
      <c r="C31" s="89"/>
      <c r="D31" s="89"/>
      <c r="E31" s="89"/>
      <c r="F31" s="89"/>
      <c r="G31" s="89"/>
      <c r="H31" s="89"/>
      <c r="I31" s="89"/>
      <c r="J31" s="89"/>
      <c r="K31" s="64"/>
      <c r="L31" s="64"/>
      <c r="M31" s="64"/>
      <c r="N31" s="69"/>
      <c r="O31" s="69"/>
      <c r="P31" s="69"/>
      <c r="Q31" s="69"/>
      <c r="R31" s="64"/>
      <c r="S31" s="64"/>
    </row>
    <row r="32" spans="2:19" ht="19.5" customHeight="1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2:19" ht="19.5" customHeight="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2:19" ht="19.5" customHeight="1">
      <c r="B34" s="59" t="str">
        <f>+Előlap!B35</f>
        <v>Kelt.: Budapest, </v>
      </c>
      <c r="C34" s="59"/>
      <c r="D34" s="59"/>
      <c r="E34" s="59"/>
      <c r="F34" s="59"/>
      <c r="G34" s="87">
        <f>Előlap!G35</f>
        <v>42444</v>
      </c>
      <c r="H34" s="87"/>
      <c r="I34" s="87"/>
      <c r="J34" s="87"/>
      <c r="K34" s="87"/>
      <c r="L34" s="5"/>
      <c r="M34" s="5"/>
      <c r="N34" s="2"/>
      <c r="O34" s="2"/>
      <c r="P34" s="2"/>
      <c r="Q34" s="2"/>
      <c r="R34" s="2"/>
      <c r="S34" s="2"/>
    </row>
    <row r="35" spans="2:19" ht="19.5" customHeight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19" ht="19.5" customHeight="1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19" ht="19.5" customHeight="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</sheetData>
  <sheetProtection selectLockedCells="1" selectUnlockedCells="1"/>
  <mergeCells count="64">
    <mergeCell ref="B8:M8"/>
    <mergeCell ref="B15:J15"/>
    <mergeCell ref="K15:M15"/>
    <mergeCell ref="N15:Q15"/>
    <mergeCell ref="R15:S15"/>
    <mergeCell ref="B17:J17"/>
    <mergeCell ref="K17:M17"/>
    <mergeCell ref="N17:Q17"/>
    <mergeCell ref="R17:S17"/>
    <mergeCell ref="C18:J18"/>
    <mergeCell ref="K18:M18"/>
    <mergeCell ref="N18:Q18"/>
    <mergeCell ref="R18:S18"/>
    <mergeCell ref="C19:J19"/>
    <mergeCell ref="K19:M19"/>
    <mergeCell ref="N19:Q19"/>
    <mergeCell ref="R19:S19"/>
    <mergeCell ref="C20:J20"/>
    <mergeCell ref="K20:M20"/>
    <mergeCell ref="N20:Q20"/>
    <mergeCell ref="R20:S20"/>
    <mergeCell ref="C21:J21"/>
    <mergeCell ref="K21:M21"/>
    <mergeCell ref="N21:Q21"/>
    <mergeCell ref="R21:S21"/>
    <mergeCell ref="C22:J22"/>
    <mergeCell ref="K22:M22"/>
    <mergeCell ref="N22:Q22"/>
    <mergeCell ref="R22:S22"/>
    <mergeCell ref="C23:J23"/>
    <mergeCell ref="K23:M23"/>
    <mergeCell ref="N23:Q23"/>
    <mergeCell ref="R23:S23"/>
    <mergeCell ref="B24:J24"/>
    <mergeCell ref="K24:M24"/>
    <mergeCell ref="N24:Q24"/>
    <mergeCell ref="R24:S24"/>
    <mergeCell ref="B25:J25"/>
    <mergeCell ref="K25:M25"/>
    <mergeCell ref="N25:Q25"/>
    <mergeCell ref="R25:S25"/>
    <mergeCell ref="C26:J26"/>
    <mergeCell ref="K26:M26"/>
    <mergeCell ref="N26:Q26"/>
    <mergeCell ref="R26:S26"/>
    <mergeCell ref="C27:J27"/>
    <mergeCell ref="K27:M27"/>
    <mergeCell ref="N27:Q27"/>
    <mergeCell ref="R27:S27"/>
    <mergeCell ref="C28:J28"/>
    <mergeCell ref="K28:M28"/>
    <mergeCell ref="N28:Q28"/>
    <mergeCell ref="R28:S28"/>
    <mergeCell ref="C29:J29"/>
    <mergeCell ref="K29:M29"/>
    <mergeCell ref="N29:Q29"/>
    <mergeCell ref="R29:S29"/>
    <mergeCell ref="R30:S31"/>
    <mergeCell ref="B34:F34"/>
    <mergeCell ref="G34:K34"/>
    <mergeCell ref="A30:A31"/>
    <mergeCell ref="B30:J31"/>
    <mergeCell ref="K30:M31"/>
    <mergeCell ref="N30:Q31"/>
  </mergeCells>
  <conditionalFormatting sqref="K17:S17">
    <cfRule type="expression" priority="1" dxfId="0" stopIfTrue="1">
      <formula>OR(#REF!&lt;&gt;"",#REF!&lt;&gt;"",#REF!&lt;&gt;"",#REF!&lt;&gt;"",#REF!&lt;&gt;"",#REF!&lt;&gt;"",#REF!&lt;&gt;"",#REF!&lt;&gt;"")=TRUE</formula>
    </cfRule>
  </conditionalFormatting>
  <conditionalFormatting sqref="K30:S30">
    <cfRule type="expression" priority="2" dxfId="0" stopIfTrue="1">
      <formula>OR(#REF!&lt;&gt;"",#REF!&lt;&gt;"",#REF!&lt;&gt;"",#REF!&lt;&gt;"",#REF!&lt;&gt;"",#REF!&lt;&gt;"",#REF!&lt;&gt;"",#REF!&lt;&gt;"",#REF!&lt;&gt;"",#REF!&lt;&gt;"",#REF!&lt;&gt;"",#REF!&lt;&gt;"",#REF!&lt;&gt;"")=TRUE</formula>
    </cfRule>
  </conditionalFormatting>
  <conditionalFormatting sqref="K31:S31">
    <cfRule type="expression" priority="3" dxfId="0" stopIfTrue="1">
      <formula>OR(#REF!&lt;&gt;"",#REF!&lt;&gt;"",#REF!&lt;&gt;"",#REF!&lt;&gt;"",#REF!&lt;&gt;"",#REF!&lt;&gt;"",#REF!&lt;&gt;"",#REF!&lt;&gt;"",#REF!&lt;&gt;"",#REF!&lt;&gt;"",#REF!&lt;&gt;"",#REF!&lt;&gt;"",#REF!&lt;&gt;"")=TRUE</formula>
    </cfRule>
  </conditionalFormatting>
  <conditionalFormatting sqref="K25:S25">
    <cfRule type="expression" priority="4" dxfId="0" stopIfTrue="1">
      <formula>OR(#REF!&lt;&gt;"",#REF!&lt;&gt;"",#REF!&lt;&gt;"")=TRUE</formula>
    </cfRule>
  </conditionalFormatting>
  <printOptions/>
  <pageMargins left="1.18125" right="0.7875" top="0.9840277777777777" bottom="0.9840277777777777" header="0.5118055555555555" footer="0.5118055555555555"/>
  <pageSetup fitToHeight="1" fitToWidth="1" horizontalDpi="300" verticalDpi="300" orientation="portrait" paperSize="9" scale="84" r:id="rId2"/>
  <colBreaks count="1" manualBreakCount="1">
    <brk id="19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5"/>
  <sheetViews>
    <sheetView zoomScale="75" zoomScaleNormal="75" workbookViewId="0" topLeftCell="A7">
      <selection activeCell="K23" sqref="K23"/>
    </sheetView>
  </sheetViews>
  <sheetFormatPr defaultColWidth="9.00390625" defaultRowHeight="12.75"/>
  <cols>
    <col min="1" max="1" width="6.875" style="0" customWidth="1"/>
    <col min="2" max="2" width="30.375" style="0" customWidth="1"/>
    <col min="3" max="4" width="7.375" style="0" customWidth="1"/>
    <col min="5" max="13" width="16.125" style="0" customWidth="1"/>
  </cols>
  <sheetData>
    <row r="1" spans="2:3" ht="24" customHeight="1">
      <c r="B1" s="41"/>
      <c r="C1" s="42"/>
    </row>
    <row r="2" ht="12.75">
      <c r="B2" s="43" t="s">
        <v>72</v>
      </c>
    </row>
    <row r="3" ht="12.75">
      <c r="C3" s="42"/>
    </row>
    <row r="4" spans="2:7" ht="25.5" customHeight="1">
      <c r="B4" t="s">
        <v>0</v>
      </c>
      <c r="C4" s="44" t="str">
        <f>Előlap!$I$12</f>
        <v>MAGYAR PARALIMPIAI BIZOTTSÁG</v>
      </c>
      <c r="G4" s="45" t="s">
        <v>110</v>
      </c>
    </row>
    <row r="5" spans="2:11" ht="21" customHeight="1">
      <c r="B5" t="s">
        <v>2</v>
      </c>
      <c r="C5" t="str">
        <f>Előlap!$J$14</f>
        <v>1146 Budapest, Istvánmezei út 1-3</v>
      </c>
      <c r="G5" s="46"/>
      <c r="H5" s="47"/>
      <c r="I5" s="46"/>
      <c r="J5" s="46"/>
      <c r="K5" s="47"/>
    </row>
    <row r="6" spans="7:11" ht="12.75">
      <c r="G6" s="46"/>
      <c r="H6" s="46"/>
      <c r="I6" s="46"/>
      <c r="J6" s="46"/>
      <c r="K6" s="46"/>
    </row>
    <row r="7" ht="15">
      <c r="B7" s="48" t="s">
        <v>73</v>
      </c>
    </row>
    <row r="9" spans="1:13" ht="12.75">
      <c r="A9" s="2" t="str">
        <f>Előlap!B16</f>
        <v>Beszámololó forduló napja:</v>
      </c>
      <c r="B9" s="2"/>
      <c r="C9" s="2" t="str">
        <f>Előlap!I16</f>
        <v>2015. december 31.</v>
      </c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t="s">
        <v>74</v>
      </c>
    </row>
    <row r="11" spans="1:13" ht="30.75" customHeight="1">
      <c r="A11" s="106" t="s">
        <v>7</v>
      </c>
      <c r="B11" s="106"/>
      <c r="C11" s="106"/>
      <c r="D11" s="106"/>
      <c r="E11" s="113" t="s">
        <v>8</v>
      </c>
      <c r="F11" s="113"/>
      <c r="G11" s="113"/>
      <c r="H11" s="113" t="s">
        <v>75</v>
      </c>
      <c r="I11" s="113"/>
      <c r="J11" s="113"/>
      <c r="K11" s="113" t="s">
        <v>10</v>
      </c>
      <c r="L11" s="113"/>
      <c r="M11" s="113"/>
    </row>
    <row r="12" spans="1:13" ht="56.25" customHeight="1">
      <c r="A12" s="49"/>
      <c r="B12" s="50"/>
      <c r="C12" s="50"/>
      <c r="D12" s="51"/>
      <c r="E12" s="52" t="s">
        <v>76</v>
      </c>
      <c r="F12" s="52" t="s">
        <v>77</v>
      </c>
      <c r="G12" s="53" t="s">
        <v>78</v>
      </c>
      <c r="H12" s="52" t="s">
        <v>76</v>
      </c>
      <c r="I12" s="52" t="s">
        <v>77</v>
      </c>
      <c r="J12" s="53" t="s">
        <v>78</v>
      </c>
      <c r="K12" s="52" t="s">
        <v>76</v>
      </c>
      <c r="L12" s="52" t="s">
        <v>77</v>
      </c>
      <c r="M12" s="53" t="s">
        <v>78</v>
      </c>
    </row>
    <row r="13" spans="1:13" ht="20.25" customHeight="1">
      <c r="A13" s="18" t="s">
        <v>16</v>
      </c>
      <c r="B13" s="76" t="s">
        <v>79</v>
      </c>
      <c r="C13" s="76"/>
      <c r="D13" s="76"/>
      <c r="E13" s="19"/>
      <c r="F13" s="19">
        <v>360</v>
      </c>
      <c r="G13" s="19">
        <f aca="true" t="shared" si="0" ref="G13:G21">F13+E13</f>
        <v>360</v>
      </c>
      <c r="H13" s="19">
        <v>0</v>
      </c>
      <c r="I13" s="19">
        <v>0</v>
      </c>
      <c r="J13" s="19">
        <f aca="true" t="shared" si="1" ref="J13:J21">I13+H13</f>
        <v>0</v>
      </c>
      <c r="K13" s="19"/>
      <c r="L13" s="19">
        <v>1682</v>
      </c>
      <c r="M13" s="19">
        <f aca="true" t="shared" si="2" ref="M13:M21">L13+K13</f>
        <v>1682</v>
      </c>
    </row>
    <row r="14" spans="1:13" ht="20.25" customHeight="1">
      <c r="A14" s="18" t="s">
        <v>18</v>
      </c>
      <c r="B14" s="76" t="s">
        <v>80</v>
      </c>
      <c r="C14" s="76"/>
      <c r="D14" s="76"/>
      <c r="E14" s="19"/>
      <c r="F14" s="19"/>
      <c r="G14" s="19">
        <f t="shared" si="0"/>
        <v>0</v>
      </c>
      <c r="H14" s="19"/>
      <c r="I14" s="19"/>
      <c r="J14" s="19">
        <f t="shared" si="1"/>
        <v>0</v>
      </c>
      <c r="K14" s="19"/>
      <c r="L14" s="19"/>
      <c r="M14" s="19">
        <f t="shared" si="2"/>
        <v>0</v>
      </c>
    </row>
    <row r="15" spans="1:13" ht="20.25" customHeight="1">
      <c r="A15" s="18" t="s">
        <v>21</v>
      </c>
      <c r="B15" s="76" t="s">
        <v>81</v>
      </c>
      <c r="C15" s="76"/>
      <c r="D15" s="76"/>
      <c r="E15" s="19">
        <v>341759</v>
      </c>
      <c r="F15" s="19"/>
      <c r="G15" s="19">
        <f t="shared" si="0"/>
        <v>341759</v>
      </c>
      <c r="H15" s="19">
        <v>0</v>
      </c>
      <c r="I15" s="19"/>
      <c r="J15" s="19">
        <f t="shared" si="1"/>
        <v>0</v>
      </c>
      <c r="K15" s="19">
        <f>632374-1682</f>
        <v>630692</v>
      </c>
      <c r="L15" s="19"/>
      <c r="M15" s="19">
        <f t="shared" si="2"/>
        <v>630692</v>
      </c>
    </row>
    <row r="16" spans="1:13" ht="20.25" customHeight="1">
      <c r="A16" s="18"/>
      <c r="B16" s="76" t="s">
        <v>82</v>
      </c>
      <c r="C16" s="76"/>
      <c r="D16" s="76"/>
      <c r="E16" s="19">
        <v>2080</v>
      </c>
      <c r="F16" s="19"/>
      <c r="G16" s="19">
        <f t="shared" si="0"/>
        <v>2080</v>
      </c>
      <c r="H16" s="19">
        <v>0</v>
      </c>
      <c r="I16" s="19"/>
      <c r="J16" s="19">
        <f t="shared" si="1"/>
        <v>0</v>
      </c>
      <c r="K16" s="19">
        <v>1960</v>
      </c>
      <c r="L16" s="19"/>
      <c r="M16" s="19">
        <f t="shared" si="2"/>
        <v>1960</v>
      </c>
    </row>
    <row r="17" spans="1:13" ht="20.25" customHeight="1">
      <c r="A17" s="18"/>
      <c r="B17" s="76" t="s">
        <v>83</v>
      </c>
      <c r="C17" s="76"/>
      <c r="D17" s="76"/>
      <c r="E17" s="19">
        <v>206765</v>
      </c>
      <c r="F17" s="19"/>
      <c r="G17" s="19">
        <f t="shared" si="0"/>
        <v>206765</v>
      </c>
      <c r="H17" s="19">
        <v>0</v>
      </c>
      <c r="I17" s="19"/>
      <c r="J17" s="19">
        <f t="shared" si="1"/>
        <v>0</v>
      </c>
      <c r="K17" s="19">
        <v>305912</v>
      </c>
      <c r="L17" s="19"/>
      <c r="M17" s="19">
        <f t="shared" si="2"/>
        <v>305912</v>
      </c>
    </row>
    <row r="18" spans="1:13" ht="21" customHeight="1">
      <c r="A18" s="36" t="s">
        <v>84</v>
      </c>
      <c r="B18" s="76" t="s">
        <v>85</v>
      </c>
      <c r="C18" s="76"/>
      <c r="D18" s="76"/>
      <c r="E18" s="37">
        <v>663</v>
      </c>
      <c r="F18" s="37"/>
      <c r="G18" s="19">
        <f t="shared" si="0"/>
        <v>663</v>
      </c>
      <c r="H18" s="37">
        <v>0</v>
      </c>
      <c r="I18" s="37">
        <v>0</v>
      </c>
      <c r="J18" s="19">
        <f t="shared" si="1"/>
        <v>0</v>
      </c>
      <c r="K18" s="37">
        <v>204</v>
      </c>
      <c r="L18" s="37"/>
      <c r="M18" s="19">
        <f t="shared" si="2"/>
        <v>204</v>
      </c>
    </row>
    <row r="19" spans="1:13" ht="23.25" customHeight="1">
      <c r="A19" s="36" t="s">
        <v>86</v>
      </c>
      <c r="B19" s="76" t="s">
        <v>87</v>
      </c>
      <c r="C19" s="76"/>
      <c r="D19" s="76"/>
      <c r="E19" s="37">
        <v>119</v>
      </c>
      <c r="F19" s="37"/>
      <c r="G19" s="19">
        <f t="shared" si="0"/>
        <v>119</v>
      </c>
      <c r="H19" s="37"/>
      <c r="I19" s="37"/>
      <c r="J19" s="19">
        <f t="shared" si="1"/>
        <v>0</v>
      </c>
      <c r="K19" s="37">
        <v>3000</v>
      </c>
      <c r="L19" s="37"/>
      <c r="M19" s="19">
        <f t="shared" si="2"/>
        <v>3000</v>
      </c>
    </row>
    <row r="20" spans="1:13" ht="23.25" customHeight="1">
      <c r="A20" s="36"/>
      <c r="B20" s="76" t="s">
        <v>88</v>
      </c>
      <c r="C20" s="76"/>
      <c r="D20" s="76"/>
      <c r="E20" s="37"/>
      <c r="F20" s="37"/>
      <c r="G20" s="19">
        <f t="shared" si="0"/>
        <v>0</v>
      </c>
      <c r="H20" s="37"/>
      <c r="I20" s="37"/>
      <c r="J20" s="19">
        <f t="shared" si="1"/>
        <v>0</v>
      </c>
      <c r="K20" s="37"/>
      <c r="L20" s="37"/>
      <c r="M20" s="19">
        <f t="shared" si="2"/>
        <v>0</v>
      </c>
    </row>
    <row r="21" spans="1:13" ht="23.25" customHeight="1">
      <c r="A21" s="36"/>
      <c r="B21" s="76" t="s">
        <v>83</v>
      </c>
      <c r="C21" s="76"/>
      <c r="D21" s="76"/>
      <c r="E21" s="37"/>
      <c r="F21" s="37"/>
      <c r="G21" s="19">
        <f t="shared" si="0"/>
        <v>0</v>
      </c>
      <c r="H21" s="37"/>
      <c r="I21" s="37"/>
      <c r="J21" s="19">
        <f t="shared" si="1"/>
        <v>0</v>
      </c>
      <c r="K21" s="37"/>
      <c r="L21" s="37"/>
      <c r="M21" s="19">
        <f t="shared" si="2"/>
        <v>0</v>
      </c>
    </row>
    <row r="22" spans="1:13" s="54" customFormat="1" ht="23.25" customHeight="1">
      <c r="A22" s="39" t="s">
        <v>89</v>
      </c>
      <c r="B22" s="112" t="s">
        <v>90</v>
      </c>
      <c r="C22" s="112"/>
      <c r="D22" s="112"/>
      <c r="E22" s="40">
        <f aca="true" t="shared" si="3" ref="E22:M22">E13+E15+E18+E19</f>
        <v>342541</v>
      </c>
      <c r="F22" s="40">
        <f t="shared" si="3"/>
        <v>360</v>
      </c>
      <c r="G22" s="40">
        <f t="shared" si="3"/>
        <v>342901</v>
      </c>
      <c r="H22" s="40">
        <f t="shared" si="3"/>
        <v>0</v>
      </c>
      <c r="I22" s="40">
        <f t="shared" si="3"/>
        <v>0</v>
      </c>
      <c r="J22" s="40">
        <f t="shared" si="3"/>
        <v>0</v>
      </c>
      <c r="K22" s="40">
        <f t="shared" si="3"/>
        <v>633896</v>
      </c>
      <c r="L22" s="40">
        <f t="shared" si="3"/>
        <v>1682</v>
      </c>
      <c r="M22" s="40">
        <f t="shared" si="3"/>
        <v>635578</v>
      </c>
    </row>
    <row r="23" spans="1:13" ht="23.25" customHeight="1">
      <c r="A23" s="36"/>
      <c r="B23" s="76" t="s">
        <v>91</v>
      </c>
      <c r="C23" s="76"/>
      <c r="D23" s="76"/>
      <c r="E23" s="37">
        <v>231503</v>
      </c>
      <c r="F23" s="37"/>
      <c r="G23" s="19">
        <f aca="true" t="shared" si="4" ref="G23:G30">F23+E23</f>
        <v>231503</v>
      </c>
      <c r="H23" s="37"/>
      <c r="I23" s="37"/>
      <c r="J23" s="19">
        <f aca="true" t="shared" si="5" ref="J23:J30">I23+H23</f>
        <v>0</v>
      </c>
      <c r="K23" s="37">
        <v>307872</v>
      </c>
      <c r="L23" s="37"/>
      <c r="M23" s="19">
        <f aca="true" t="shared" si="6" ref="M23:M30">L23+K23</f>
        <v>307872</v>
      </c>
    </row>
    <row r="24" spans="1:13" ht="20.25" customHeight="1">
      <c r="A24" s="18" t="s">
        <v>29</v>
      </c>
      <c r="B24" s="76" t="s">
        <v>92</v>
      </c>
      <c r="C24" s="76"/>
      <c r="D24" s="76"/>
      <c r="E24" s="19">
        <v>323643</v>
      </c>
      <c r="F24" s="19">
        <v>35</v>
      </c>
      <c r="G24" s="19">
        <f t="shared" si="4"/>
        <v>323678</v>
      </c>
      <c r="H24" s="19">
        <v>0</v>
      </c>
      <c r="I24" s="19">
        <v>0</v>
      </c>
      <c r="J24" s="19">
        <f t="shared" si="5"/>
        <v>0</v>
      </c>
      <c r="K24" s="19">
        <v>563986</v>
      </c>
      <c r="L24" s="19">
        <v>42</v>
      </c>
      <c r="M24" s="19">
        <f t="shared" si="6"/>
        <v>564028</v>
      </c>
    </row>
    <row r="25" spans="1:13" ht="20.25" customHeight="1">
      <c r="A25" s="18" t="s">
        <v>31</v>
      </c>
      <c r="B25" s="76" t="s">
        <v>93</v>
      </c>
      <c r="C25" s="76"/>
      <c r="D25" s="76"/>
      <c r="E25" s="19">
        <v>47401</v>
      </c>
      <c r="F25" s="19">
        <v>47</v>
      </c>
      <c r="G25" s="19">
        <f t="shared" si="4"/>
        <v>47448</v>
      </c>
      <c r="H25" s="19">
        <v>0</v>
      </c>
      <c r="I25" s="19">
        <v>0</v>
      </c>
      <c r="J25" s="19">
        <f t="shared" si="5"/>
        <v>0</v>
      </c>
      <c r="K25" s="19">
        <v>51800</v>
      </c>
      <c r="L25" s="19">
        <v>52</v>
      </c>
      <c r="M25" s="19">
        <f t="shared" si="6"/>
        <v>51852</v>
      </c>
    </row>
    <row r="26" spans="1:13" ht="20.25" customHeight="1">
      <c r="A26" s="18"/>
      <c r="B26" s="76" t="s">
        <v>94</v>
      </c>
      <c r="C26" s="76"/>
      <c r="D26" s="76"/>
      <c r="E26" s="19">
        <v>12650</v>
      </c>
      <c r="F26" s="19"/>
      <c r="G26" s="19">
        <f t="shared" si="4"/>
        <v>12650</v>
      </c>
      <c r="H26" s="19"/>
      <c r="I26" s="19"/>
      <c r="J26" s="19">
        <f t="shared" si="5"/>
        <v>0</v>
      </c>
      <c r="K26" s="19"/>
      <c r="L26" s="19"/>
      <c r="M26" s="19">
        <f t="shared" si="6"/>
        <v>0</v>
      </c>
    </row>
    <row r="27" spans="1:13" ht="20.25" customHeight="1">
      <c r="A27" s="18" t="s">
        <v>33</v>
      </c>
      <c r="B27" s="76" t="s">
        <v>95</v>
      </c>
      <c r="C27" s="76"/>
      <c r="D27" s="76"/>
      <c r="E27" s="19">
        <v>5604</v>
      </c>
      <c r="F27" s="19">
        <v>5</v>
      </c>
      <c r="G27" s="19">
        <f t="shared" si="4"/>
        <v>5609</v>
      </c>
      <c r="H27" s="19">
        <v>0</v>
      </c>
      <c r="I27" s="19">
        <v>0</v>
      </c>
      <c r="J27" s="19">
        <f t="shared" si="5"/>
        <v>0</v>
      </c>
      <c r="K27" s="19">
        <v>8449</v>
      </c>
      <c r="L27" s="19">
        <v>8</v>
      </c>
      <c r="M27" s="19">
        <f t="shared" si="6"/>
        <v>8457</v>
      </c>
    </row>
    <row r="28" spans="1:13" ht="20.25" customHeight="1">
      <c r="A28" s="18" t="s">
        <v>35</v>
      </c>
      <c r="B28" s="76" t="s">
        <v>96</v>
      </c>
      <c r="C28" s="76"/>
      <c r="D28" s="76"/>
      <c r="E28" s="19">
        <v>572</v>
      </c>
      <c r="F28" s="19">
        <v>1</v>
      </c>
      <c r="G28" s="19">
        <f t="shared" si="4"/>
        <v>573</v>
      </c>
      <c r="H28" s="19"/>
      <c r="I28" s="19"/>
      <c r="J28" s="19">
        <f t="shared" si="5"/>
        <v>0</v>
      </c>
      <c r="K28" s="19">
        <v>505</v>
      </c>
      <c r="L28" s="19">
        <v>2</v>
      </c>
      <c r="M28" s="19">
        <f t="shared" si="6"/>
        <v>507</v>
      </c>
    </row>
    <row r="29" spans="1:13" ht="21" customHeight="1">
      <c r="A29" s="18" t="s">
        <v>40</v>
      </c>
      <c r="B29" s="76" t="s">
        <v>97</v>
      </c>
      <c r="C29" s="76"/>
      <c r="D29" s="76"/>
      <c r="E29" s="19">
        <v>706</v>
      </c>
      <c r="F29" s="19">
        <v>1</v>
      </c>
      <c r="G29" s="19">
        <f t="shared" si="4"/>
        <v>707</v>
      </c>
      <c r="H29" s="19"/>
      <c r="I29" s="19"/>
      <c r="J29" s="19">
        <f t="shared" si="5"/>
        <v>0</v>
      </c>
      <c r="K29" s="19">
        <v>668</v>
      </c>
      <c r="L29" s="19">
        <v>1</v>
      </c>
      <c r="M29" s="19">
        <f t="shared" si="6"/>
        <v>669</v>
      </c>
    </row>
    <row r="30" spans="1:13" ht="21.75" customHeight="1">
      <c r="A30" s="18" t="s">
        <v>43</v>
      </c>
      <c r="B30" s="110" t="s">
        <v>98</v>
      </c>
      <c r="C30" s="110"/>
      <c r="D30" s="110"/>
      <c r="E30" s="19">
        <v>3338</v>
      </c>
      <c r="F30" s="19">
        <v>3</v>
      </c>
      <c r="G30" s="19">
        <f t="shared" si="4"/>
        <v>3341</v>
      </c>
      <c r="H30" s="19"/>
      <c r="I30" s="19"/>
      <c r="J30" s="19">
        <f t="shared" si="5"/>
        <v>0</v>
      </c>
      <c r="K30" s="19">
        <v>312</v>
      </c>
      <c r="L30" s="19"/>
      <c r="M30" s="19">
        <f t="shared" si="6"/>
        <v>312</v>
      </c>
    </row>
    <row r="31" spans="1:13" ht="27" customHeight="1">
      <c r="A31" s="111" t="s">
        <v>99</v>
      </c>
      <c r="B31" s="111"/>
      <c r="C31" s="111"/>
      <c r="D31" s="111"/>
      <c r="E31" s="40">
        <f aca="true" t="shared" si="7" ref="E31:M31">E24+E25+E27+E28+E29+E30</f>
        <v>381264</v>
      </c>
      <c r="F31" s="40">
        <f t="shared" si="7"/>
        <v>92</v>
      </c>
      <c r="G31" s="40">
        <f t="shared" si="7"/>
        <v>381356</v>
      </c>
      <c r="H31" s="40">
        <f t="shared" si="7"/>
        <v>0</v>
      </c>
      <c r="I31" s="40">
        <f t="shared" si="7"/>
        <v>0</v>
      </c>
      <c r="J31" s="40">
        <f t="shared" si="7"/>
        <v>0</v>
      </c>
      <c r="K31" s="40">
        <f t="shared" si="7"/>
        <v>625720</v>
      </c>
      <c r="L31" s="40">
        <f t="shared" si="7"/>
        <v>105</v>
      </c>
      <c r="M31" s="40">
        <f t="shared" si="7"/>
        <v>625825</v>
      </c>
    </row>
    <row r="32" spans="1:13" ht="21" customHeight="1">
      <c r="A32" s="18"/>
      <c r="B32" s="108" t="s">
        <v>100</v>
      </c>
      <c r="C32" s="108"/>
      <c r="D32" s="108"/>
      <c r="E32" s="19">
        <v>289072</v>
      </c>
      <c r="F32" s="19"/>
      <c r="G32" s="19">
        <f>F32+E32</f>
        <v>289072</v>
      </c>
      <c r="H32" s="19"/>
      <c r="I32" s="19"/>
      <c r="J32" s="19">
        <f>I32+H32</f>
        <v>0</v>
      </c>
      <c r="K32" s="19">
        <v>517854</v>
      </c>
      <c r="L32" s="19"/>
      <c r="M32" s="19">
        <f>L32+K32</f>
        <v>517854</v>
      </c>
    </row>
    <row r="33" spans="1:13" ht="27" customHeight="1">
      <c r="A33" s="97" t="s">
        <v>101</v>
      </c>
      <c r="B33" s="97"/>
      <c r="C33" s="97"/>
      <c r="D33" s="97"/>
      <c r="E33" s="40">
        <f aca="true" t="shared" si="8" ref="E33:M33">E22-E31</f>
        <v>-38723</v>
      </c>
      <c r="F33" s="40">
        <f t="shared" si="8"/>
        <v>268</v>
      </c>
      <c r="G33" s="40">
        <f t="shared" si="8"/>
        <v>-38455</v>
      </c>
      <c r="H33" s="40">
        <f t="shared" si="8"/>
        <v>0</v>
      </c>
      <c r="I33" s="40">
        <f t="shared" si="8"/>
        <v>0</v>
      </c>
      <c r="J33" s="40">
        <f t="shared" si="8"/>
        <v>0</v>
      </c>
      <c r="K33" s="40">
        <f t="shared" si="8"/>
        <v>8176</v>
      </c>
      <c r="L33" s="40">
        <f t="shared" si="8"/>
        <v>1577</v>
      </c>
      <c r="M33" s="40">
        <f t="shared" si="8"/>
        <v>9753</v>
      </c>
    </row>
    <row r="34" spans="1:13" ht="25.5" customHeight="1">
      <c r="A34" s="18" t="s">
        <v>102</v>
      </c>
      <c r="B34" s="108" t="s">
        <v>103</v>
      </c>
      <c r="C34" s="108"/>
      <c r="D34" s="108"/>
      <c r="E34" s="19"/>
      <c r="F34" s="19"/>
      <c r="G34" s="19">
        <f>F34+E34</f>
        <v>0</v>
      </c>
      <c r="H34" s="19"/>
      <c r="I34" s="19">
        <v>0</v>
      </c>
      <c r="J34" s="19">
        <f>I34+H34</f>
        <v>0</v>
      </c>
      <c r="K34" s="19">
        <v>0</v>
      </c>
      <c r="L34" s="19">
        <v>0</v>
      </c>
      <c r="M34" s="19">
        <f>L34+K34</f>
        <v>0</v>
      </c>
    </row>
    <row r="35" spans="1:13" ht="28.5" customHeight="1">
      <c r="A35" s="97" t="s">
        <v>104</v>
      </c>
      <c r="B35" s="97"/>
      <c r="C35" s="97"/>
      <c r="D35" s="97"/>
      <c r="E35" s="40">
        <f aca="true" t="shared" si="9" ref="E35:M35">E33-E34</f>
        <v>-38723</v>
      </c>
      <c r="F35" s="40">
        <f t="shared" si="9"/>
        <v>268</v>
      </c>
      <c r="G35" s="40">
        <f t="shared" si="9"/>
        <v>-38455</v>
      </c>
      <c r="H35" s="40">
        <f t="shared" si="9"/>
        <v>0</v>
      </c>
      <c r="I35" s="40">
        <f t="shared" si="9"/>
        <v>0</v>
      </c>
      <c r="J35" s="40">
        <f t="shared" si="9"/>
        <v>0</v>
      </c>
      <c r="K35" s="40">
        <f t="shared" si="9"/>
        <v>8176</v>
      </c>
      <c r="L35" s="40">
        <f t="shared" si="9"/>
        <v>1577</v>
      </c>
      <c r="M35" s="40">
        <f t="shared" si="9"/>
        <v>9753</v>
      </c>
    </row>
    <row r="36" spans="1:13" ht="25.5" customHeight="1">
      <c r="A36" s="20" t="s">
        <v>105</v>
      </c>
      <c r="B36" s="109" t="s">
        <v>106</v>
      </c>
      <c r="C36" s="109"/>
      <c r="D36" s="109"/>
      <c r="E36" s="19"/>
      <c r="F36" s="19"/>
      <c r="G36" s="19">
        <f>F36+E36</f>
        <v>0</v>
      </c>
      <c r="H36" s="19"/>
      <c r="I36" s="19"/>
      <c r="J36" s="19">
        <f>I36+H36</f>
        <v>0</v>
      </c>
      <c r="K36" s="19">
        <v>0</v>
      </c>
      <c r="L36" s="19">
        <v>0</v>
      </c>
      <c r="M36" s="19">
        <f>L36+K36</f>
        <v>0</v>
      </c>
    </row>
    <row r="37" spans="1:13" ht="43.5" customHeight="1">
      <c r="A37" s="107" t="s">
        <v>107</v>
      </c>
      <c r="B37" s="107"/>
      <c r="C37" s="107"/>
      <c r="D37" s="107"/>
      <c r="E37" s="40">
        <f aca="true" t="shared" si="10" ref="E37:M37">E35-E36</f>
        <v>-38723</v>
      </c>
      <c r="F37" s="40">
        <f t="shared" si="10"/>
        <v>268</v>
      </c>
      <c r="G37" s="40">
        <f t="shared" si="10"/>
        <v>-38455</v>
      </c>
      <c r="H37" s="40">
        <f t="shared" si="10"/>
        <v>0</v>
      </c>
      <c r="I37" s="40">
        <f t="shared" si="10"/>
        <v>0</v>
      </c>
      <c r="J37" s="40">
        <f t="shared" si="10"/>
        <v>0</v>
      </c>
      <c r="K37" s="40">
        <f t="shared" si="10"/>
        <v>8176</v>
      </c>
      <c r="L37" s="40">
        <f t="shared" si="10"/>
        <v>1577</v>
      </c>
      <c r="M37" s="40">
        <f t="shared" si="10"/>
        <v>9753</v>
      </c>
    </row>
    <row r="38" spans="1:13" ht="20.25" customHeight="1">
      <c r="A38" s="50"/>
      <c r="B38" s="50"/>
      <c r="C38" s="50"/>
      <c r="D38" s="50"/>
      <c r="E38" s="55"/>
      <c r="F38" s="55"/>
      <c r="G38" s="56"/>
      <c r="H38" s="55"/>
      <c r="I38" s="55"/>
      <c r="J38" s="55"/>
      <c r="K38" s="55"/>
      <c r="L38" s="55"/>
      <c r="M38" s="55"/>
    </row>
    <row r="39" spans="1:13" ht="20.25" customHeight="1">
      <c r="A39" s="50"/>
      <c r="B39" s="2"/>
      <c r="C39" s="50"/>
      <c r="D39" s="50"/>
      <c r="E39" s="55"/>
      <c r="F39" s="55"/>
      <c r="G39" s="56"/>
      <c r="H39" s="55"/>
      <c r="I39" s="55"/>
      <c r="J39" s="55"/>
      <c r="K39" s="55"/>
      <c r="L39" s="55"/>
      <c r="M39" s="55"/>
    </row>
    <row r="40" spans="1:13" ht="20.25" customHeight="1">
      <c r="A40" s="50"/>
      <c r="B40" s="50"/>
      <c r="C40" s="50"/>
      <c r="D40" s="50"/>
      <c r="E40" s="55"/>
      <c r="F40" s="55"/>
      <c r="G40" s="56"/>
      <c r="H40" s="55"/>
      <c r="I40" s="55"/>
      <c r="J40" s="55"/>
      <c r="K40" s="55"/>
      <c r="L40" s="55"/>
      <c r="M40" s="55"/>
    </row>
    <row r="41" spans="1:8" ht="15">
      <c r="A41" s="57"/>
      <c r="B41" s="2"/>
      <c r="C41" s="2"/>
      <c r="D41" s="2"/>
      <c r="E41" s="2"/>
      <c r="F41" s="2"/>
      <c r="G41" s="2"/>
      <c r="H41" s="2"/>
    </row>
    <row r="42" spans="1:7" ht="15">
      <c r="A42" s="59" t="s">
        <v>108</v>
      </c>
      <c r="B42" s="59"/>
      <c r="C42" s="59"/>
      <c r="D42" s="65">
        <f>Előlap!G35</f>
        <v>42444</v>
      </c>
      <c r="E42" s="65"/>
      <c r="F42" s="5"/>
      <c r="G42" s="5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</sheetData>
  <sheetProtection selectLockedCells="1" selectUnlockedCells="1"/>
  <mergeCells count="31">
    <mergeCell ref="A11:D11"/>
    <mergeCell ref="E11:G11"/>
    <mergeCell ref="H11:J11"/>
    <mergeCell ref="K11:M11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A31:D31"/>
    <mergeCell ref="B32:D32"/>
    <mergeCell ref="A37:D37"/>
    <mergeCell ref="A42:C42"/>
    <mergeCell ref="D42:E42"/>
    <mergeCell ref="A33:D33"/>
    <mergeCell ref="B34:D34"/>
    <mergeCell ref="A35:D35"/>
    <mergeCell ref="B36:D36"/>
  </mergeCells>
  <conditionalFormatting sqref="E38:F40 H38:M40">
    <cfRule type="expression" priority="1" dxfId="0" stopIfTrue="1">
      <formula>OR(#REF!&lt;&gt;"",#REF!&lt;&gt;"",#REF!&lt;&gt;"",#REF!&lt;&gt;"",#REF!&lt;&gt;"",#REF!&lt;&gt;"",#REF!&lt;&gt;"",#REF!&lt;&gt;"",#REF!&lt;&gt;"",#REF!&lt;&gt;"",#REF!&lt;&gt;"",#REF!&lt;&gt;"",#REF!&lt;&gt;"",#REF!&lt;&gt;"")</formula>
    </cfRule>
  </conditionalFormatting>
  <printOptions/>
  <pageMargins left="0.44027777777777777" right="0.3701388888888889" top="0.1701388888888889" bottom="0.1798611111111111" header="0.5118055555555555" footer="0.5118055555555555"/>
  <pageSetup horizontalDpi="300" verticalDpi="3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Szakács</cp:lastModifiedBy>
  <cp:lastPrinted>2015-04-07T21:18:20Z</cp:lastPrinted>
  <dcterms:created xsi:type="dcterms:W3CDTF">2015-04-07T20:49:57Z</dcterms:created>
  <dcterms:modified xsi:type="dcterms:W3CDTF">2016-04-05T20:15:31Z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EA77W4ZRC62A-12-778</vt:lpwstr>
  </property>
  <property fmtid="{D5CDD505-2E9C-101B-9397-08002B2CF9AE}" pid="4" name="_dlc_DocIdItemGu">
    <vt:lpwstr>9a2a5a60-d896-48ea-9d13-33dff8b69831</vt:lpwstr>
  </property>
  <property fmtid="{D5CDD505-2E9C-101B-9397-08002B2CF9AE}" pid="5" name="_dlc_DocIdU">
    <vt:lpwstr>https://hparalimpia.sharepoint.com/_layouts/15/DocIdRedir.aspx?ID=EA77W4ZRC62A-12-778, EA77W4ZRC62A-12-778</vt:lpwstr>
  </property>
</Properties>
</file>